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65" yWindow="150" windowWidth="15480" windowHeight="10665"/>
  </bookViews>
  <sheets>
    <sheet name="Comparative Tariffs" sheetId="1" r:id="rId1"/>
  </sheets>
  <externalReferences>
    <externalReference r:id="rId2"/>
  </externalReferences>
  <definedNames>
    <definedName name="PredDLR">[1]Parameters!$C$45</definedName>
    <definedName name="PredOHR">[1]Parameters!$C$38</definedName>
    <definedName name="_xlnm.Print_Titles" localSheetId="0">'Comparative Tariffs'!$A:$G,'Comparative Tariffs'!$1:$7</definedName>
    <definedName name="VAT">[1]Parameters!$C$20</definedName>
  </definedNames>
  <calcPr calcId="145621"/>
</workbook>
</file>

<file path=xl/calcChain.xml><?xml version="1.0" encoding="utf-8"?>
<calcChain xmlns="http://schemas.openxmlformats.org/spreadsheetml/2006/main">
  <c r="G127" i="1" l="1"/>
  <c r="F127" i="1"/>
  <c r="G126" i="1"/>
  <c r="F126" i="1"/>
  <c r="G125" i="1"/>
  <c r="F125" i="1"/>
  <c r="G123" i="1"/>
  <c r="F123" i="1"/>
  <c r="G122" i="1"/>
  <c r="F122" i="1"/>
  <c r="G121" i="1"/>
  <c r="F121" i="1"/>
  <c r="G120" i="1"/>
  <c r="F120" i="1"/>
  <c r="G118" i="1"/>
  <c r="F118" i="1"/>
  <c r="G117" i="1"/>
  <c r="F117" i="1"/>
  <c r="G116" i="1"/>
  <c r="F116" i="1"/>
  <c r="G115" i="1"/>
  <c r="F115" i="1"/>
  <c r="G114" i="1"/>
  <c r="F114" i="1"/>
  <c r="G113" i="1"/>
  <c r="F113" i="1"/>
  <c r="G112" i="1"/>
  <c r="F112" i="1"/>
  <c r="G111" i="1"/>
  <c r="F111" i="1"/>
  <c r="G106" i="1"/>
  <c r="F106" i="1"/>
  <c r="G105" i="1"/>
  <c r="F105" i="1"/>
  <c r="G104" i="1"/>
  <c r="F104" i="1"/>
  <c r="G100" i="1"/>
  <c r="F100" i="1"/>
  <c r="G99" i="1"/>
  <c r="F99" i="1"/>
  <c r="G124" i="1"/>
  <c r="F124" i="1"/>
  <c r="G119" i="1"/>
  <c r="F119" i="1"/>
  <c r="G98" i="1"/>
  <c r="F98" i="1"/>
  <c r="G97" i="1"/>
  <c r="F97" i="1"/>
  <c r="G96" i="1"/>
  <c r="F96"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G78" i="1"/>
  <c r="F78" i="1"/>
  <c r="G77" i="1"/>
  <c r="F77" i="1"/>
  <c r="G76" i="1"/>
  <c r="F76" i="1"/>
  <c r="G75" i="1"/>
  <c r="F75" i="1"/>
  <c r="G74" i="1"/>
  <c r="F74" i="1"/>
  <c r="G73" i="1"/>
  <c r="F73" i="1"/>
  <c r="G72" i="1"/>
  <c r="F72" i="1"/>
  <c r="G71" i="1"/>
  <c r="F71" i="1"/>
  <c r="G70" i="1"/>
  <c r="F70" i="1"/>
  <c r="G69" i="1"/>
  <c r="F69" i="1"/>
  <c r="G68" i="1"/>
  <c r="F68" i="1"/>
  <c r="G64" i="1"/>
  <c r="F64" i="1"/>
  <c r="G63" i="1"/>
  <c r="F63" i="1"/>
  <c r="G62" i="1"/>
  <c r="F62" i="1"/>
  <c r="G61" i="1"/>
  <c r="F61" i="1"/>
  <c r="G57" i="1"/>
  <c r="F57" i="1"/>
  <c r="G56" i="1"/>
  <c r="F56"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41" i="1"/>
  <c r="F41" i="1"/>
  <c r="G40" i="1"/>
  <c r="F40" i="1"/>
  <c r="G39" i="1"/>
  <c r="F39" i="1"/>
  <c r="G38" i="1"/>
  <c r="F38" i="1"/>
  <c r="G37" i="1"/>
  <c r="F37" i="1"/>
  <c r="G36" i="1"/>
  <c r="F36" i="1"/>
  <c r="G35" i="1"/>
  <c r="F35" i="1"/>
  <c r="G34" i="1"/>
  <c r="F34" i="1"/>
  <c r="G30" i="1"/>
  <c r="F30" i="1"/>
  <c r="G29" i="1"/>
  <c r="F29" i="1"/>
  <c r="G28" i="1"/>
  <c r="F28" i="1"/>
  <c r="G24" i="1"/>
  <c r="F24" i="1"/>
  <c r="G23" i="1"/>
  <c r="F23" i="1"/>
  <c r="G22" i="1"/>
  <c r="F22" i="1"/>
  <c r="G18" i="1"/>
  <c r="G17" i="1"/>
  <c r="G16" i="1"/>
  <c r="G15" i="1"/>
  <c r="G14" i="1"/>
  <c r="F18" i="1"/>
  <c r="F17" i="1"/>
  <c r="F16" i="1"/>
  <c r="F15" i="1"/>
  <c r="F14" i="1"/>
  <c r="K15" i="1" l="1"/>
  <c r="K16" i="1"/>
  <c r="K18" i="1"/>
  <c r="K22" i="1"/>
  <c r="K23" i="1"/>
  <c r="K24" i="1"/>
  <c r="K28" i="1"/>
  <c r="K29" i="1"/>
  <c r="K30" i="1"/>
  <c r="K34" i="1"/>
  <c r="K35" i="1"/>
  <c r="K36" i="1"/>
  <c r="K37" i="1"/>
  <c r="K39" i="1"/>
  <c r="K40" i="1"/>
  <c r="K41" i="1"/>
  <c r="K42" i="1"/>
  <c r="K43" i="1"/>
  <c r="K44" i="1"/>
  <c r="K45" i="1"/>
  <c r="K46" i="1"/>
  <c r="K47" i="1"/>
  <c r="K48" i="1"/>
  <c r="K49" i="1"/>
  <c r="K50" i="1"/>
  <c r="K51" i="1"/>
  <c r="K52" i="1"/>
  <c r="K54" i="1"/>
  <c r="K56" i="1"/>
  <c r="K57" i="1"/>
  <c r="K61" i="1"/>
  <c r="K62" i="1"/>
  <c r="K63" i="1"/>
  <c r="K64" i="1"/>
  <c r="K68" i="1"/>
  <c r="K70" i="1"/>
  <c r="K72" i="1"/>
  <c r="K73" i="1"/>
  <c r="K74" i="1"/>
  <c r="K75" i="1"/>
  <c r="K76" i="1"/>
  <c r="K78" i="1"/>
  <c r="K83" i="1"/>
  <c r="K85" i="1"/>
  <c r="K87" i="1"/>
  <c r="K89" i="1"/>
  <c r="K90" i="1"/>
  <c r="K91" i="1"/>
  <c r="K93" i="1"/>
  <c r="K94" i="1"/>
  <c r="K99" i="1"/>
  <c r="K100" i="1"/>
  <c r="K104" i="1"/>
  <c r="K106" i="1"/>
  <c r="K111" i="1"/>
  <c r="K113" i="1"/>
  <c r="K14" i="1"/>
  <c r="P113" i="1"/>
  <c r="N113" i="1"/>
  <c r="P111" i="1"/>
  <c r="N111" i="1"/>
  <c r="P106" i="1"/>
  <c r="N106" i="1"/>
  <c r="P104" i="1"/>
  <c r="N104" i="1"/>
  <c r="P100" i="1"/>
  <c r="N100" i="1"/>
  <c r="P99" i="1"/>
  <c r="N99" i="1"/>
  <c r="P94" i="1"/>
  <c r="N94" i="1"/>
  <c r="P93" i="1"/>
  <c r="N93" i="1"/>
  <c r="P91" i="1"/>
  <c r="N91" i="1"/>
  <c r="P90" i="1"/>
  <c r="N90" i="1"/>
  <c r="P89" i="1"/>
  <c r="N89" i="1"/>
  <c r="P87" i="1"/>
  <c r="N87" i="1"/>
  <c r="P85" i="1"/>
  <c r="N85" i="1"/>
  <c r="P83" i="1"/>
  <c r="N83" i="1"/>
  <c r="P78" i="1"/>
  <c r="N78" i="1"/>
  <c r="P76" i="1"/>
  <c r="N76" i="1"/>
  <c r="P75" i="1"/>
  <c r="N75" i="1"/>
  <c r="P74" i="1"/>
  <c r="N74" i="1"/>
  <c r="P73" i="1"/>
  <c r="N73" i="1"/>
  <c r="P72" i="1"/>
  <c r="N72" i="1"/>
  <c r="P70" i="1"/>
  <c r="N70" i="1"/>
  <c r="P68" i="1"/>
  <c r="N68" i="1"/>
  <c r="P64" i="1"/>
  <c r="N64" i="1"/>
  <c r="P63" i="1"/>
  <c r="N63" i="1"/>
  <c r="P62" i="1"/>
  <c r="N62" i="1"/>
  <c r="P61" i="1"/>
  <c r="N61" i="1"/>
  <c r="P57" i="1"/>
  <c r="N57" i="1"/>
  <c r="P56" i="1"/>
  <c r="N56" i="1"/>
  <c r="P54" i="1"/>
  <c r="N54" i="1"/>
  <c r="P52" i="1"/>
  <c r="N52" i="1"/>
  <c r="P51" i="1"/>
  <c r="N51" i="1"/>
  <c r="P50" i="1"/>
  <c r="N50" i="1"/>
  <c r="P49" i="1"/>
  <c r="N49" i="1"/>
  <c r="P48" i="1"/>
  <c r="N48" i="1"/>
  <c r="P47" i="1"/>
  <c r="N47" i="1"/>
  <c r="P46" i="1"/>
  <c r="N46" i="1"/>
  <c r="P45" i="1"/>
  <c r="N45" i="1"/>
  <c r="P44" i="1"/>
  <c r="N44" i="1"/>
  <c r="P43" i="1"/>
  <c r="N43" i="1"/>
  <c r="P42" i="1"/>
  <c r="N42" i="1"/>
  <c r="P41" i="1"/>
  <c r="N41" i="1"/>
  <c r="P40" i="1"/>
  <c r="N40" i="1"/>
  <c r="P39" i="1"/>
  <c r="N39" i="1"/>
  <c r="P37" i="1"/>
  <c r="N37" i="1"/>
  <c r="P36" i="1"/>
  <c r="N36" i="1"/>
  <c r="P35" i="1"/>
  <c r="N35" i="1"/>
  <c r="P34" i="1"/>
  <c r="N34" i="1"/>
  <c r="P30" i="1"/>
  <c r="N30" i="1"/>
  <c r="P29" i="1"/>
  <c r="N29" i="1"/>
  <c r="P28" i="1"/>
  <c r="N28" i="1"/>
  <c r="P24" i="1"/>
  <c r="N24" i="1"/>
  <c r="P23" i="1"/>
  <c r="N23" i="1"/>
  <c r="P22" i="1"/>
  <c r="N22" i="1"/>
  <c r="P18" i="1"/>
  <c r="N18" i="1"/>
  <c r="P16" i="1"/>
  <c r="N16" i="1"/>
  <c r="P15" i="1"/>
  <c r="N15" i="1"/>
  <c r="P14" i="1"/>
  <c r="N14" i="1"/>
</calcChain>
</file>

<file path=xl/sharedStrings.xml><?xml version="1.0" encoding="utf-8"?>
<sst xmlns="http://schemas.openxmlformats.org/spreadsheetml/2006/main" count="265" uniqueCount="232">
  <si>
    <t>Code</t>
  </si>
  <si>
    <t>Terminology</t>
  </si>
  <si>
    <t>Units</t>
  </si>
  <si>
    <t>R</t>
  </si>
  <si>
    <t>Disclaimer:</t>
  </si>
  <si>
    <t>See the Notes below for All Tariffs</t>
  </si>
  <si>
    <t>DH
RCF</t>
  </si>
  <si>
    <t>COMPARATIVE TARIFFS: Scheme Rates</t>
  </si>
  <si>
    <t>Base Rates</t>
  </si>
  <si>
    <t xml:space="preserve"> HealthMan Private Tariff 
(VAT Incl)</t>
  </si>
  <si>
    <t xml:space="preserve">                       GEMS Tariffs               (VAT Incl)</t>
  </si>
  <si>
    <t>Momentum
(VAT Incl)</t>
  </si>
  <si>
    <t>Medihelp
(VAT Incl)</t>
  </si>
  <si>
    <t>1</t>
  </si>
  <si>
    <t>2</t>
  </si>
  <si>
    <t>3</t>
  </si>
  <si>
    <t>4</t>
  </si>
  <si>
    <t>5</t>
  </si>
  <si>
    <t xml:space="preserve">The above schedule is based on information avaiable to HealthMan and HealthMan will NOT be held responcible for any losses incurred by practitioners resulting from this schedule. </t>
  </si>
  <si>
    <t>6</t>
  </si>
  <si>
    <t>7</t>
  </si>
  <si>
    <t>HEALTHMAN PHYSIOTHERAPY COSTING GUIDE 2016</t>
  </si>
  <si>
    <r>
      <t xml:space="preserve">HealthMan Units
</t>
    </r>
    <r>
      <rPr>
        <b/>
        <i/>
        <sz val="10"/>
        <rFont val="Calibri"/>
        <family val="2"/>
        <scheme val="minor"/>
      </rPr>
      <t>(As per 2006 Submission)</t>
    </r>
  </si>
  <si>
    <t>Scheme Units</t>
  </si>
  <si>
    <t xml:space="preserve">            Discovery Tariffs   
(JSP)  
(VAT Incl)</t>
  </si>
  <si>
    <t xml:space="preserve">            Discovery Tariffs   
(Standard)  
(VAT Incl)</t>
  </si>
  <si>
    <t>AVERAGE RAND CONVERSION FACTOR (RCF)</t>
  </si>
  <si>
    <t>RADIATION THERAPY / MOIST HEAT / CRYOTHERAPY</t>
  </si>
  <si>
    <t>001</t>
  </si>
  <si>
    <t>Infra-red, Radiant heat, Wax therapy Hot packs</t>
  </si>
  <si>
    <t>005</t>
  </si>
  <si>
    <t>Ultraviolet light</t>
  </si>
  <si>
    <t>006</t>
  </si>
  <si>
    <t>Laser beam</t>
  </si>
  <si>
    <t>007</t>
  </si>
  <si>
    <t>Cryotherapy</t>
  </si>
  <si>
    <t>LOW FREQUENCY CURRENTS</t>
  </si>
  <si>
    <t>103</t>
  </si>
  <si>
    <t>105</t>
  </si>
  <si>
    <t>107</t>
  </si>
  <si>
    <t>HIGH FREQUENCY CURRENTS</t>
  </si>
  <si>
    <t>201</t>
  </si>
  <si>
    <t>203</t>
  </si>
  <si>
    <t>205</t>
  </si>
  <si>
    <t>PHYSICAL MODALITIES</t>
  </si>
  <si>
    <t>300</t>
  </si>
  <si>
    <t>301</t>
  </si>
  <si>
    <t>Percussion</t>
  </si>
  <si>
    <t>302</t>
  </si>
  <si>
    <t>Massage</t>
  </si>
  <si>
    <t>303</t>
  </si>
  <si>
    <t>Myofacial release/soft tissue mobilisation, one or more body parts</t>
  </si>
  <si>
    <t>304</t>
  </si>
  <si>
    <t>Acupuncture</t>
  </si>
  <si>
    <t>305</t>
  </si>
  <si>
    <t>Re-education of movement/Exercises (excluding ante- and post-natal exercises)</t>
  </si>
  <si>
    <t>307</t>
  </si>
  <si>
    <t>Pre- and post-operative exercises and/or breathing exercises</t>
  </si>
  <si>
    <t>308</t>
  </si>
  <si>
    <t>Group exercises (excluding ante- and post-natal exercises - maximum of 10 in a group)</t>
  </si>
  <si>
    <t>309</t>
  </si>
  <si>
    <t>310</t>
  </si>
  <si>
    <t>Neural tissue mobilisation</t>
  </si>
  <si>
    <t>313</t>
  </si>
  <si>
    <t>Ante and post natal exercises/counselling</t>
  </si>
  <si>
    <t>314</t>
  </si>
  <si>
    <t>Lymph drainage</t>
  </si>
  <si>
    <t>315</t>
  </si>
  <si>
    <t>317</t>
  </si>
  <si>
    <t>318</t>
  </si>
  <si>
    <t>Upper respiratory nebulisation and/or lavage</t>
  </si>
  <si>
    <t>319</t>
  </si>
  <si>
    <t>Nebulisation</t>
  </si>
  <si>
    <t>321</t>
  </si>
  <si>
    <t>323</t>
  </si>
  <si>
    <t>Suction: Level 1 (including sputum specimen taken by suction)</t>
  </si>
  <si>
    <t>325</t>
  </si>
  <si>
    <t>Suction: Level 2 (Suction with involvement of lavage as a treatment in a special unit situation or in the respiratory compromised patient)</t>
  </si>
  <si>
    <t>327</t>
  </si>
  <si>
    <t>328</t>
  </si>
  <si>
    <t>Dry needling</t>
  </si>
  <si>
    <t>MANIPULATION/MOBILISATION OF JOINTS OR IMMOBILISATION</t>
  </si>
  <si>
    <t>401</t>
  </si>
  <si>
    <t>402</t>
  </si>
  <si>
    <t>Pre meditated manipulation</t>
  </si>
  <si>
    <t>405</t>
  </si>
  <si>
    <t>407</t>
  </si>
  <si>
    <t>REHABILITATION</t>
  </si>
  <si>
    <t>501</t>
  </si>
  <si>
    <t>Rehabilitation where the pathology requires the undivided attention of the physiotherapist. Rule 008 does not apply. Duration: 30min.</t>
  </si>
  <si>
    <t>502</t>
  </si>
  <si>
    <t>503</t>
  </si>
  <si>
    <t>Rehabilitation for Central Nervous System disorders - condition to be clearly stated and fully documented (No other treatment modality may be charged in conjunction with this). Duration: 60min.</t>
  </si>
  <si>
    <t>504</t>
  </si>
  <si>
    <t>EMG Biofeedback treatment</t>
  </si>
  <si>
    <t>505</t>
  </si>
  <si>
    <t>Group rehabilitation. Treatment of a patient with disabling pathology in an appropriate facility requiring specific equipment and supervision, without individual attention for the whole treatment session, no charge may be levied by facility</t>
  </si>
  <si>
    <t>506</t>
  </si>
  <si>
    <t>Stress management</t>
  </si>
  <si>
    <t>507</t>
  </si>
  <si>
    <t>Respiratory Re-education and Training. Duration: 30min.</t>
  </si>
  <si>
    <t>509</t>
  </si>
  <si>
    <t>EVALUATION</t>
  </si>
  <si>
    <t>701</t>
  </si>
  <si>
    <t>Evaluation/counselling at the first visit only (to be fully documented)</t>
  </si>
  <si>
    <t>702</t>
  </si>
  <si>
    <t>703</t>
  </si>
  <si>
    <t>704</t>
  </si>
  <si>
    <t>705</t>
  </si>
  <si>
    <t>Computerised/Electronic test for lung pathology</t>
  </si>
  <si>
    <t>706</t>
  </si>
  <si>
    <t>707</t>
  </si>
  <si>
    <t>708</t>
  </si>
  <si>
    <t>720</t>
  </si>
  <si>
    <t>Essential continuation of care (after hours )</t>
  </si>
  <si>
    <t>721</t>
  </si>
  <si>
    <t>Emergency physio intervention</t>
  </si>
  <si>
    <t>801</t>
  </si>
  <si>
    <t>Electrical test for diagnostic purposes (including IT curve and Isokinetic tests) for a specific medical condition</t>
  </si>
  <si>
    <t>803</t>
  </si>
  <si>
    <t>8</t>
  </si>
  <si>
    <t>VISITING CODES</t>
  </si>
  <si>
    <t>901</t>
  </si>
  <si>
    <t>Treatment at a nursing home : Relevant fee plus (to be charged only once per day and not with every hospital visit</t>
  </si>
  <si>
    <t>903</t>
  </si>
  <si>
    <t>9</t>
  </si>
  <si>
    <t>OTHER</t>
  </si>
  <si>
    <t>937</t>
  </si>
  <si>
    <t>938</t>
  </si>
  <si>
    <t>NOTE:</t>
  </si>
  <si>
    <t xml:space="preserve"> Bonitas
(VAT Incl)</t>
  </si>
  <si>
    <t>Galvanism, Diodynamic current, TENS.</t>
  </si>
  <si>
    <t>Vibrations</t>
  </si>
  <si>
    <r>
      <t xml:space="preserve">Myofascial Release / Soft tissue mobilisation of </t>
    </r>
    <r>
      <rPr>
        <b/>
        <u/>
        <sz val="10"/>
        <color rgb="FFC00000"/>
        <rFont val="Calibri"/>
        <family val="2"/>
        <scheme val="minor"/>
      </rPr>
      <t xml:space="preserve">one or more body parts </t>
    </r>
  </si>
  <si>
    <t>Isokinetic treatment</t>
  </si>
  <si>
    <t>Shortwave diathermy</t>
  </si>
  <si>
    <t>Ultrasound</t>
  </si>
  <si>
    <t>Microwave</t>
  </si>
  <si>
    <t>Low level laser therapy (LLLT) (photobiomodulation)</t>
  </si>
  <si>
    <t>Muscle and nerve stimulating currents</t>
  </si>
  <si>
    <t>Interferential Therapy</t>
  </si>
  <si>
    <t xml:space="preserve">Suction Level 1: (including sputum specimen) </t>
  </si>
  <si>
    <t xml:space="preserve">Suction Level 2 : In combination with lavage as a treatment in a special unit situation or a respiratory compromised patient </t>
  </si>
  <si>
    <r>
      <t xml:space="preserve">Aqua therapy where the pathology requires the undivided attention of the physiotherapist. Rule 008 does not apply. </t>
    </r>
    <r>
      <rPr>
        <b/>
        <u/>
        <sz val="10"/>
        <color rgb="FFC00000"/>
        <rFont val="Calibri"/>
        <family val="2"/>
        <scheme val="minor"/>
      </rPr>
      <t>Duration: Up to 30min.</t>
    </r>
  </si>
  <si>
    <t>508</t>
  </si>
  <si>
    <t>Hourly Rehabilitation facility fee</t>
  </si>
  <si>
    <r>
      <t xml:space="preserve">Rehabilitation( </t>
    </r>
    <r>
      <rPr>
        <b/>
        <u/>
        <sz val="10"/>
        <color rgb="FFC00000"/>
        <rFont val="Calibri"/>
        <family val="2"/>
        <scheme val="minor"/>
      </rPr>
      <t xml:space="preserve">additional 15 minutes) </t>
    </r>
    <r>
      <rPr>
        <b/>
        <sz val="10"/>
        <color rgb="FFC00000"/>
        <rFont val="Calibri"/>
        <family val="2"/>
        <scheme val="minor"/>
      </rPr>
      <t>where the pathology requires the undivided attention of the physiotherapist.  Can only be used with codes 72501, 72502 and 72503 . Rule 008 does not apply</t>
    </r>
  </si>
  <si>
    <r>
      <t xml:space="preserve">Follow up assesment.  May be charged once per day.   </t>
    </r>
    <r>
      <rPr>
        <b/>
        <u/>
        <sz val="10"/>
        <color rgb="FFC00000"/>
        <rFont val="Calibri"/>
        <family val="2"/>
        <scheme val="minor"/>
      </rPr>
      <t xml:space="preserve">Can not ever be used with 72701 or 72702.  </t>
    </r>
    <r>
      <rPr>
        <b/>
        <sz val="10"/>
        <color rgb="FFC00000"/>
        <rFont val="Calibri"/>
        <family val="2"/>
        <scheme val="minor"/>
      </rPr>
      <t xml:space="preserve">Rule 0008 does not apply </t>
    </r>
  </si>
  <si>
    <t>709</t>
  </si>
  <si>
    <t>710</t>
  </si>
  <si>
    <t>711</t>
  </si>
  <si>
    <r>
      <t xml:space="preserve">Initial comprehensive assesment, once per episode of care.  </t>
    </r>
    <r>
      <rPr>
        <b/>
        <u/>
        <sz val="10"/>
        <color rgb="FFC00000"/>
        <rFont val="Calibri"/>
        <family val="2"/>
        <scheme val="minor"/>
      </rPr>
      <t>Can not ever be used with code 72701</t>
    </r>
    <r>
      <rPr>
        <b/>
        <sz val="10"/>
        <color rgb="FFC00000"/>
        <rFont val="Calibri"/>
        <family val="2"/>
        <scheme val="minor"/>
      </rPr>
      <t>.  Rule 0008 does not apply</t>
    </r>
  </si>
  <si>
    <t>117</t>
  </si>
  <si>
    <t xml:space="preserve">Bird or equivalent free-standing nebuliser excluding oxygen, per day, in hospital </t>
  </si>
  <si>
    <t>939</t>
  </si>
  <si>
    <t>Cost of material plus an appropriate handling fee</t>
  </si>
  <si>
    <t>940</t>
  </si>
  <si>
    <t>Cost of appliances plus an appropriate handling fee</t>
  </si>
  <si>
    <t>941</t>
  </si>
  <si>
    <t>942</t>
  </si>
  <si>
    <t>SASP Coding Units</t>
  </si>
  <si>
    <r>
      <rPr>
        <b/>
        <u/>
        <sz val="10"/>
        <color rgb="FFC00000"/>
        <rFont val="Calibri"/>
        <family val="2"/>
        <scheme val="minor"/>
      </rPr>
      <t>Indications for use of code 72720 “essential continuation of physiotherapy care”</t>
    </r>
    <r>
      <rPr>
        <b/>
        <sz val="10"/>
        <color rgb="FFC00000"/>
        <rFont val="Calibri"/>
        <family val="2"/>
        <scheme val="minor"/>
      </rPr>
      <t xml:space="preserve">
This code may be used under the following circumstances where failure to provide the Physiotherapy intervention might result in any or all of:
• Serious impairment to bodily functions
• Serious dysfunction of a bodily organ or part, 
• Reduced functional ability due to severe pain 
• Would place the patient's life in serious jeopardy
• Increase of length of hospital stay
• Prolongation of expected recovery time</t>
    </r>
  </si>
  <si>
    <r>
      <rPr>
        <b/>
        <u/>
        <sz val="10"/>
        <color rgb="FFC00000"/>
        <rFont val="Calibri"/>
        <family val="2"/>
        <scheme val="minor"/>
      </rPr>
      <t>Explanation and use of “after- hour situation”</t>
    </r>
    <r>
      <rPr>
        <b/>
        <sz val="10"/>
        <color rgb="FFC00000"/>
        <rFont val="Calibri"/>
        <family val="2"/>
        <scheme val="minor"/>
      </rPr>
      <t xml:space="preserve">
"After- hour situation" shall mean all physiotherapy interventions, where essential continuation of care is required in excess of ordinary working hours in the following circumstances:
Weekdays before 07:00h and after 17:00h 
Saturdays, Sundays and Public holidays</t>
    </r>
  </si>
  <si>
    <r>
      <rPr>
        <b/>
        <u/>
        <sz val="10"/>
        <color rgb="FFC00000"/>
        <rFont val="Calibri"/>
        <family val="2"/>
        <scheme val="minor"/>
      </rPr>
      <t>Indications for use of code 72720 “essential continuation of physiotherapy care”</t>
    </r>
    <r>
      <rPr>
        <b/>
        <sz val="10"/>
        <color rgb="FFC00000"/>
        <rFont val="Calibri"/>
        <family val="2"/>
        <scheme val="minor"/>
      </rPr>
      <t xml:space="preserve">
Code 72721 may only be used where an emergency Physiotherapy intervention is provided. Emergency is defined as a sudden, and at the time, unexpected onset of a health condition or an unplanned event that requires immediate unscheduled Physiotherapy intervention.  Failure to provide the Physiotherapy intervention immediately might result in any or all of the following:</t>
    </r>
  </si>
  <si>
    <t xml:space="preserve"> GENERAL RULES OF THE S.A.S.P. CODING STRUCTURE</t>
  </si>
  <si>
    <t>The Revised Relative Value Units  (RRVU) in  the SASP structure are research based</t>
  </si>
  <si>
    <t>001: Unless timely steps (i.e. 24 hours prior to the appointment) are taken to cancel an appointment, the relevant fee may be charged. Each case shall however, be considered on merit and if the circumstances warrant, no fee shall be charged. Modifier 0001 to be quoted when this rule is implemented.</t>
  </si>
  <si>
    <t>002:  In exceptional cases where the fee is disproportionately low in relation to the actual service rendered by the practitioner, the practitioner should motivate for a higher fee and such higher fee as is agreed upon with the patient, may be charged.</t>
  </si>
  <si>
    <t>003:  Where a practitioner uses equipment which is not owned by that practitioner, a reduction of 15% of the relevant tariff will be applicable. Modifier 0003 must be quoted where this rule is applied.</t>
  </si>
  <si>
    <t>004:  In the case of prolonged or costly treatment, the practitioner should inform the patient of the financial implications in advance.</t>
  </si>
  <si>
    <t>009:  When more than one condition requires treatment and each of these conditions necessitates an individual treatment, they shall be charged as individual treatments.  Full details of the nature of the treatments and the diagnosis or diagnostic codes must be stated.  Modifier 0009 must then be quoted after the appropriate code number to indicate that this rule is applicable</t>
  </si>
  <si>
    <t>010:  When the treatment times of two completely separate and different conditions overlap, the fee shall be the full fee for one condition and 50% of the fee for the other condition.   Modifier 0010 must then be quoted after the appropriate code number to indicate that this rule is applicable, and diagnosis of each condition stated with diagnostic code.</t>
  </si>
  <si>
    <t>012:  Rounding off does not apply to amounts occurring once the modifiers are used.</t>
  </si>
  <si>
    <t xml:space="preserve">013:  Travelling Fees </t>
  </si>
  <si>
    <t>Where a practitioner was called out from his residence or rooms to a patient's home or the hospital, travelling fees at AA rates can be charged if he/she had to travel more than 16 kilometers in total.</t>
  </si>
  <si>
    <t>1. If more than one patient would be attended to during the course of a trip, the full travelling expenses must be divided pro rata between the relevant patients.</t>
  </si>
  <si>
    <t>2. A practitioner is not entitled to charge for any travelling expenses to his rooms.</t>
  </si>
  <si>
    <t>3. When a practitioner has to travel more than 16 kilometers in total to visit a patient, the fees shall be calculated as follows:</t>
  </si>
  <si>
    <t>Rx.xx per km for each km in excess of 16 kilometers in total travelled in own car: 19km total= 3 x Rx.xx = Rxx.xx where x = ruling AA rates</t>
  </si>
  <si>
    <t>014:  Physiotherapy services rendered in a hospital or nursing facility.</t>
  </si>
  <si>
    <r>
      <t>008:  The fee in respect of more than one procedure (</t>
    </r>
    <r>
      <rPr>
        <b/>
        <u/>
        <sz val="10"/>
        <rFont val="Calibri"/>
        <family val="2"/>
        <scheme val="minor"/>
      </rPr>
      <t>except for codes: 72407, 72501, 72502, 72503, 72507, 72509, 72701, 72702, 72703, 72704, 72705, 72706, 72707, 72708,72709, 72710, 72711, 72720, 72721, 72801, 72803,  72901 and 72903)</t>
    </r>
    <r>
      <rPr>
        <b/>
        <sz val="10"/>
        <rFont val="Calibri"/>
        <family val="2"/>
        <scheme val="minor"/>
      </rPr>
      <t xml:space="preserve"> performed at the same consultation or visit, shall be the tariff fee for the major procedure plus half the tariff fee in respect of each additional procedure, but under no circumstances may fees be charged for more than</t>
    </r>
    <r>
      <rPr>
        <b/>
        <u/>
        <sz val="10"/>
        <rFont val="Calibri"/>
        <family val="2"/>
        <scheme val="minor"/>
      </rPr>
      <t xml:space="preserve"> four </t>
    </r>
    <r>
      <rPr>
        <b/>
        <sz val="10"/>
        <rFont val="Calibri"/>
        <family val="2"/>
        <scheme val="minor"/>
      </rPr>
      <t xml:space="preserve">procedures carried out in the treatment of </t>
    </r>
    <r>
      <rPr>
        <b/>
        <u/>
        <sz val="10"/>
        <rFont val="Calibri"/>
        <family val="2"/>
        <scheme val="minor"/>
      </rPr>
      <t>one condition</t>
    </r>
    <r>
      <rPr>
        <b/>
        <sz val="10"/>
        <rFont val="Calibri"/>
        <family val="2"/>
        <scheme val="minor"/>
      </rPr>
      <t xml:space="preserve">.  Modifier 0008 must then be quoted after the appropriate tariff numbers for the additional procedures to indicate that this rule is applicable.   </t>
    </r>
    <r>
      <rPr>
        <b/>
        <i/>
        <u/>
        <sz val="10"/>
        <rFont val="Calibri"/>
        <family val="2"/>
        <scheme val="minor"/>
      </rPr>
      <t xml:space="preserve">Codes marked with an  *  are stand alone codes and this rule is not applicable. </t>
    </r>
  </si>
  <si>
    <t>SASP
Private Tariff 
(VAT Incl)</t>
  </si>
  <si>
    <t>Hydrotherapy where the pathology requires the undivided attention of the physiotherapist. Rule 008 does not apply. Duration: 30min.</t>
  </si>
  <si>
    <t>1.</t>
  </si>
  <si>
    <t>2.</t>
  </si>
  <si>
    <t>The HealthMan Tarriff is base on 2006 NHRPL submission.  These were converted from the historical basis to represent duration only.  CMS unilateraly  reduced these units but accepted all the others.</t>
  </si>
  <si>
    <t>3.</t>
  </si>
  <si>
    <t>4.</t>
  </si>
  <si>
    <t>5.</t>
  </si>
  <si>
    <t>Tariffs may differ due to rounding.</t>
  </si>
  <si>
    <t>Healthman's 2015 RCF adjusted by 7.2% - to accommodate higher than CPI increases in staff salaries and administered prices.</t>
  </si>
  <si>
    <t>Change and New codes by SASP is marked in "Dark Red".</t>
  </si>
  <si>
    <t>The SASP Private Tariff is based the SASP Coding Units multiplied by the HealthMan RCF.</t>
  </si>
  <si>
    <t>New codes implemtented by GEMS and BESTMED are merked in "Purple" (refer to previous use of modifiers  0006 and 0015).</t>
  </si>
  <si>
    <t>Bonitas merely provided an average increase of 5.2% and Medihelp only provided a RCF</t>
  </si>
  <si>
    <t>Bestmed
Non-Network
(VAT Incl)</t>
  </si>
  <si>
    <t>Bestmed
(VAT Incl)</t>
  </si>
  <si>
    <t>Bankmed</t>
  </si>
  <si>
    <t>Postural drainage</t>
  </si>
  <si>
    <t>Traction</t>
  </si>
  <si>
    <t>Intermittent positive pressure ventilation</t>
  </si>
  <si>
    <t>Bagging (used on the intubated unconscious patient or in the severely respiratory distressed patient)</t>
  </si>
  <si>
    <t>Spinal</t>
  </si>
  <si>
    <t>All other joints</t>
  </si>
  <si>
    <t>Immobilisation (excluding materials). Rule 008 does not apply</t>
  </si>
  <si>
    <r>
      <t xml:space="preserve">Rehabilitation, a goal orientated process to restore optimum function. Where the pathology requires the undivided attention of the physiotherapist.  Rule 008 does not apply. </t>
    </r>
    <r>
      <rPr>
        <b/>
        <u/>
        <sz val="10"/>
        <color rgb="FFC00000"/>
        <rFont val="Calibri"/>
        <family val="2"/>
        <scheme val="minor"/>
      </rPr>
      <t>Duration: Up to 30 min.</t>
    </r>
  </si>
  <si>
    <t>Rehabilitation. Each additional full 15 mins. Where the pathology requires the undivided attention of the physiotherapist. (Rule 0008 does not apply.)  Can only be used with codes 501, 502, 507 or 503 to indicate the completion of an additional 15 minutes. A maximum of two instances of this code may be charged per session</t>
  </si>
  <si>
    <r>
      <t xml:space="preserve">Initial basic assesment once per episode of care. </t>
    </r>
    <r>
      <rPr>
        <b/>
        <u/>
        <sz val="10"/>
        <color rgb="FFC00000"/>
        <rFont val="Calibri"/>
        <family val="2"/>
        <scheme val="minor"/>
      </rPr>
      <t xml:space="preserve">Can not ever be used with 72702. </t>
    </r>
    <r>
      <rPr>
        <b/>
        <sz val="10"/>
        <color rgb="FFC00000"/>
        <rFont val="Calibri"/>
        <family val="2"/>
        <scheme val="minor"/>
      </rPr>
      <t xml:space="preserve"> Rule 0008 does not apply</t>
    </r>
  </si>
  <si>
    <t>Complex evaluation/counselling at the first visit only (to be fully documented)</t>
  </si>
  <si>
    <t>One complete re-assessment of a patient's condition during the course of treatment. To be used only once per episode of care</t>
  </si>
  <si>
    <t>Lung function: Peak flow (once per treatment)</t>
  </si>
  <si>
    <t>Reports. To be used to motivate for therapy and/or give a progress report and/or a pre-authorisation report, where such a report is specifically required by the medical scheme</t>
  </si>
  <si>
    <t>Reports writing.  To be used to motivate for therapy were such a report is spesificly requested by a third party.  Rule 0008 does not apply</t>
  </si>
  <si>
    <t>Physical Performance test. Must be fully documented</t>
  </si>
  <si>
    <t>Interview, guidance or consultation with the patient or his family. To be used only once per episode of care</t>
  </si>
  <si>
    <r>
      <t>Physiotherapeutic Councelling.  Requers the undevided attenditon of the physiotherapist.  First 15 minutes.  Rule 0008 does not apply. C</t>
    </r>
    <r>
      <rPr>
        <b/>
        <u/>
        <sz val="10"/>
        <color rgb="FFC00000"/>
        <rFont val="Calibri"/>
        <family val="2"/>
        <scheme val="minor"/>
      </rPr>
      <t>an not ever be used with codes 72709, 72710, 72711</t>
    </r>
  </si>
  <si>
    <r>
      <t xml:space="preserve">Physiotherapeutic Councelling.  Requers the undevided attenditon of the physiotherapist. </t>
    </r>
    <r>
      <rPr>
        <b/>
        <u/>
        <sz val="10"/>
        <color rgb="FFC00000"/>
        <rFont val="Calibri"/>
        <family val="2"/>
        <scheme val="minor"/>
      </rPr>
      <t xml:space="preserve">16  -30 minutes.  The next time increment can only be charge if services extended to the next 15 minute period. </t>
    </r>
    <r>
      <rPr>
        <b/>
        <sz val="10"/>
        <color rgb="FFC00000"/>
        <rFont val="Calibri"/>
        <family val="2"/>
        <scheme val="minor"/>
      </rPr>
      <t xml:space="preserve">Rule 0008 does not apply. </t>
    </r>
    <r>
      <rPr>
        <b/>
        <u/>
        <sz val="10"/>
        <color rgb="FFC00000"/>
        <rFont val="Calibri"/>
        <family val="2"/>
        <scheme val="minor"/>
      </rPr>
      <t>Can not be ever be used with codes 72708, 72710, 72711</t>
    </r>
  </si>
  <si>
    <r>
      <t xml:space="preserve">Physiotherapeutic Councelling.  Requers the undevided attenditon of the physiotherapist.  </t>
    </r>
    <r>
      <rPr>
        <b/>
        <u/>
        <sz val="10"/>
        <color rgb="FFC00000"/>
        <rFont val="Calibri"/>
        <family val="2"/>
        <scheme val="minor"/>
      </rPr>
      <t>31 -45 minutes.   The next time increment can only be charge if the service extend into the next 15 minutes.</t>
    </r>
    <r>
      <rPr>
        <b/>
        <sz val="10"/>
        <color rgb="FFC00000"/>
        <rFont val="Calibri"/>
        <family val="2"/>
        <scheme val="minor"/>
      </rPr>
      <t xml:space="preserve">  Rule 0008 does not apply. </t>
    </r>
    <r>
      <rPr>
        <b/>
        <u/>
        <sz val="10"/>
        <color rgb="FFC00000"/>
        <rFont val="Calibri"/>
        <family val="2"/>
        <scheme val="minor"/>
      </rPr>
      <t>Can not be ever be used with codes 72708, 72709, 72711</t>
    </r>
  </si>
  <si>
    <r>
      <t xml:space="preserve">*Physiotherapeutic Councelling.  Requers the undevided attenditon of the physiotherapist.  </t>
    </r>
    <r>
      <rPr>
        <b/>
        <u/>
        <sz val="10"/>
        <color rgb="FFC00000"/>
        <rFont val="Calibri"/>
        <family val="2"/>
        <scheme val="minor"/>
      </rPr>
      <t xml:space="preserve">45 minutes plus.  The next time increment can only be charge if services extended to the next 15 minute period.   </t>
    </r>
    <r>
      <rPr>
        <b/>
        <sz val="10"/>
        <color rgb="FFC00000"/>
        <rFont val="Calibri"/>
        <family val="2"/>
        <scheme val="minor"/>
      </rPr>
      <t xml:space="preserve">Rule 0008 does not apply. </t>
    </r>
    <r>
      <rPr>
        <b/>
        <u/>
        <sz val="10"/>
        <color rgb="FFC00000"/>
        <rFont val="Calibri"/>
        <family val="2"/>
        <scheme val="minor"/>
      </rPr>
      <t>Can not be ever be  used with codes 72708, 72709, 72710</t>
    </r>
  </si>
  <si>
    <t>Effort test - multistage treadmill</t>
  </si>
  <si>
    <t>Electrical testing for diagnostic purposes (including IT curve and isokinetic tests) for a specific medical condition</t>
  </si>
  <si>
    <t>Domicilliary treatments : Relevant fee plus</t>
  </si>
  <si>
    <t>Appointment not kept (schemes will not necessarily grant benefits in respect of this item, it will fall into the "By arrangement with the scheme" or "Patient own account" category).  Patients must be made aware of this rule.  Each practice determine their own fee for this code</t>
  </si>
  <si>
    <t>Bird or equivalent freestanding nebuliser excluding oxygen at hospital per day</t>
  </si>
  <si>
    <t>Bird or equivalent freestanding nebuliser excluding oxygen domicilliary per day</t>
  </si>
  <si>
    <t>Bird or free-standing nebuliser for patient in domicilliary situation. Only owner of equipment may charge</t>
  </si>
  <si>
    <t>Hiring equipment:  1% of the current replacement value of the equipment per day.  Total charge not to exceed 50% of replacement value.  Description of equipment to be supplied.Payment of this item is at the discretion of the medical scheme concerned, and should be considered in instances where cost savings can be achieved.  By prior arrangement with the medical scheme</t>
  </si>
  <si>
    <t>Administration cost for data capturing</t>
  </si>
  <si>
    <t>Essential continuation of Physiotherapy care, in an after-hours situation. Rule 008 does not apply. Can only be charged once per intervention. 
Codes 72720 and 72721 may not be charged together at the same single intervention</t>
  </si>
  <si>
    <r>
      <rPr>
        <b/>
        <u/>
        <sz val="10"/>
        <color rgb="FFC00000"/>
        <rFont val="Calibri"/>
        <family val="2"/>
        <scheme val="minor"/>
      </rPr>
      <t>This code may NOT be charged in the following circumstances:</t>
    </r>
    <r>
      <rPr>
        <b/>
        <sz val="10"/>
        <color rgb="FFC00000"/>
        <rFont val="Calibri"/>
        <family val="2"/>
        <scheme val="minor"/>
      </rPr>
      <t xml:space="preserve">
• Where the Physiotherapy appointment is scheduled for the convenience of the patient
• Where the Physiotherapy appointment is scheduled for the convenience of the Physiotherapist
• Where the ordinary outpatient consulting hours for the practice fall outside the above parameters
• In circumstances where the above criteria are not met the use of code 72720 is not applicable</t>
    </r>
  </si>
  <si>
    <t>Emergency Physiotherapy intervention. Rule 008 does not apply. Can only be charged once per intervention. 
Codes 72720 and 72721 may not be charged together at the same single intervention</t>
  </si>
  <si>
    <t>• Serious impairment to bodily functions
• Serious dysfunction of a bodily organ or part
• Reduced functional ability due to severe pain 
• Would place the patient's life in serious jeopardy
In circumstances where the above criteria are not met the use of code 72721 is not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</si>
</sst>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 #,##0.000_ ;_ * \-#,##0.000_ ;_ * &quot;-&quot;??_ ;_ @_ "/>
    <numFmt numFmtId="166" formatCode="[$R-1C09]\ #,##0.00"/>
    <numFmt numFmtId="167" formatCode="0.0"/>
  </numFmts>
  <fonts count="30" x14ac:knownFonts="1">
    <font>
      <sz val="10"/>
      <name val="Arial"/>
    </font>
    <font>
      <sz val="10"/>
      <name val="Arial"/>
      <family val="2"/>
    </font>
    <font>
      <b/>
      <sz val="18"/>
      <name val="Calibri"/>
      <family val="2"/>
      <scheme val="minor"/>
    </font>
    <font>
      <sz val="10"/>
      <name val="Calibri"/>
      <family val="2"/>
      <scheme val="minor"/>
    </font>
    <font>
      <b/>
      <sz val="8"/>
      <name val="Calibri"/>
      <family val="2"/>
      <scheme val="minor"/>
    </font>
    <font>
      <b/>
      <sz val="10"/>
      <name val="Calibri"/>
      <family val="2"/>
      <scheme val="minor"/>
    </font>
    <font>
      <b/>
      <u/>
      <sz val="12"/>
      <name val="Calibri"/>
      <family val="2"/>
      <scheme val="minor"/>
    </font>
    <font>
      <b/>
      <i/>
      <u/>
      <sz val="10"/>
      <name val="Calibri"/>
      <family val="2"/>
      <scheme val="minor"/>
    </font>
    <font>
      <b/>
      <u/>
      <sz val="10"/>
      <name val="Calibri"/>
      <family val="2"/>
      <scheme val="minor"/>
    </font>
    <font>
      <b/>
      <sz val="10"/>
      <color indexed="10"/>
      <name val="Calibri"/>
      <family val="2"/>
      <scheme val="minor"/>
    </font>
    <font>
      <b/>
      <u/>
      <sz val="10"/>
      <color indexed="10"/>
      <name val="Calibri"/>
      <family val="2"/>
      <scheme val="minor"/>
    </font>
    <font>
      <sz val="10"/>
      <color indexed="10"/>
      <name val="Calibri"/>
      <family val="2"/>
      <scheme val="minor"/>
    </font>
    <font>
      <b/>
      <sz val="10"/>
      <color rgb="FF00B050"/>
      <name val="Calibri"/>
      <family val="2"/>
      <scheme val="minor"/>
    </font>
    <font>
      <b/>
      <i/>
      <sz val="10"/>
      <name val="Calibri"/>
      <family val="2"/>
      <scheme val="minor"/>
    </font>
    <font>
      <b/>
      <sz val="10"/>
      <color indexed="8"/>
      <name val="Calibri"/>
      <family val="2"/>
      <scheme val="minor"/>
    </font>
    <font>
      <i/>
      <sz val="10"/>
      <name val="Calibri"/>
      <family val="2"/>
      <scheme val="minor"/>
    </font>
    <font>
      <b/>
      <u/>
      <sz val="10"/>
      <color rgb="FF0070C0"/>
      <name val="Calibri"/>
      <family val="2"/>
      <scheme val="minor"/>
    </font>
    <font>
      <b/>
      <sz val="10"/>
      <color rgb="FF0070C0"/>
      <name val="Calibri"/>
      <family val="2"/>
      <scheme val="minor"/>
    </font>
    <font>
      <sz val="10"/>
      <color rgb="FF0070C0"/>
      <name val="Calibri"/>
      <family val="2"/>
      <scheme val="minor"/>
    </font>
    <font>
      <b/>
      <sz val="10"/>
      <color rgb="FFC00000"/>
      <name val="Calibri"/>
      <family val="2"/>
      <scheme val="minor"/>
    </font>
    <font>
      <sz val="10"/>
      <color rgb="FFC00000"/>
      <name val="Calibri"/>
      <family val="2"/>
      <scheme val="minor"/>
    </font>
    <font>
      <b/>
      <u/>
      <sz val="10"/>
      <color rgb="FFC00000"/>
      <name val="Calibri"/>
      <family val="2"/>
      <scheme val="minor"/>
    </font>
    <font>
      <b/>
      <sz val="10"/>
      <color rgb="FF7030A0"/>
      <name val="Calibri"/>
      <family val="2"/>
      <scheme val="minor"/>
    </font>
    <font>
      <b/>
      <sz val="10"/>
      <color theme="1"/>
      <name val="Calibri"/>
      <family val="2"/>
      <scheme val="minor"/>
    </font>
    <font>
      <b/>
      <sz val="18"/>
      <color rgb="FFC00000"/>
      <name val="Calibri"/>
      <family val="2"/>
      <scheme val="minor"/>
    </font>
    <font>
      <b/>
      <sz val="8"/>
      <color rgb="FFC00000"/>
      <name val="Calibri"/>
      <family val="2"/>
      <scheme val="minor"/>
    </font>
    <font>
      <b/>
      <u/>
      <sz val="12"/>
      <color rgb="FFC00000"/>
      <name val="Calibri"/>
      <family val="2"/>
      <scheme val="minor"/>
    </font>
    <font>
      <b/>
      <i/>
      <sz val="10"/>
      <color rgb="FFC00000"/>
      <name val="Calibri"/>
      <family val="2"/>
      <scheme val="minor"/>
    </font>
    <font>
      <i/>
      <sz val="10"/>
      <color rgb="FFC00000"/>
      <name val="Calibri"/>
      <family val="2"/>
      <scheme val="minor"/>
    </font>
    <font>
      <b/>
      <u/>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s>
  <cellStyleXfs count="3">
    <xf numFmtId="0" fontId="0" fillId="0" borderId="0"/>
    <xf numFmtId="164" fontId="1" fillId="0" borderId="0" applyFont="0" applyFill="0" applyBorder="0" applyAlignment="0" applyProtection="0"/>
    <xf numFmtId="0" fontId="1" fillId="0" borderId="0"/>
  </cellStyleXfs>
  <cellXfs count="285">
    <xf numFmtId="0" fontId="0" fillId="0" borderId="0" xfId="0"/>
    <xf numFmtId="0" fontId="2" fillId="3" borderId="3" xfId="0" applyFont="1" applyFill="1" applyBorder="1" applyAlignment="1" applyProtection="1">
      <protection hidden="1"/>
    </xf>
    <xf numFmtId="0" fontId="3" fillId="2" borderId="0" xfId="0" applyFont="1" applyFill="1" applyBorder="1" applyProtection="1">
      <protection hidden="1"/>
    </xf>
    <xf numFmtId="0" fontId="4" fillId="2" borderId="0" xfId="0" applyFont="1" applyFill="1" applyBorder="1" applyAlignment="1" applyProtection="1">
      <alignment horizontal="left" wrapText="1"/>
      <protection hidden="1"/>
    </xf>
    <xf numFmtId="164" fontId="4" fillId="2" borderId="0" xfId="1" applyFont="1" applyFill="1" applyBorder="1" applyProtection="1">
      <protection hidden="1"/>
    </xf>
    <xf numFmtId="164" fontId="3" fillId="2" borderId="0" xfId="1" applyFont="1" applyFill="1" applyBorder="1" applyProtection="1">
      <protection hidden="1"/>
    </xf>
    <xf numFmtId="165" fontId="3" fillId="2" borderId="0" xfId="1" applyNumberFormat="1" applyFont="1" applyFill="1" applyBorder="1" applyProtection="1">
      <protection hidden="1"/>
    </xf>
    <xf numFmtId="164" fontId="5" fillId="2" borderId="0" xfId="1" applyFont="1" applyFill="1" applyBorder="1" applyProtection="1">
      <protection hidden="1"/>
    </xf>
    <xf numFmtId="165" fontId="5" fillId="2" borderId="0" xfId="1" applyNumberFormat="1" applyFont="1" applyFill="1" applyBorder="1" applyProtection="1">
      <protection hidden="1"/>
    </xf>
    <xf numFmtId="164" fontId="3" fillId="2" borderId="0" xfId="1" applyNumberFormat="1" applyFont="1" applyFill="1" applyBorder="1" applyProtection="1">
      <protection hidden="1"/>
    </xf>
    <xf numFmtId="0" fontId="5" fillId="2" borderId="0" xfId="0" applyFont="1" applyFill="1" applyBorder="1" applyAlignment="1" applyProtection="1">
      <alignment horizontal="left" wrapText="1"/>
      <protection hidden="1"/>
    </xf>
    <xf numFmtId="164" fontId="5" fillId="5" borderId="1" xfId="1" applyFont="1" applyFill="1" applyBorder="1" applyAlignment="1" applyProtection="1">
      <alignment horizontal="center" wrapText="1"/>
      <protection hidden="1"/>
    </xf>
    <xf numFmtId="165" fontId="5" fillId="5" borderId="1" xfId="1" applyNumberFormat="1" applyFont="1" applyFill="1" applyBorder="1" applyAlignment="1" applyProtection="1">
      <alignment wrapText="1"/>
      <protection hidden="1"/>
    </xf>
    <xf numFmtId="165" fontId="5" fillId="5" borderId="1" xfId="1" applyNumberFormat="1" applyFont="1" applyFill="1" applyBorder="1" applyAlignment="1" applyProtection="1">
      <alignment horizontal="center" wrapText="1"/>
      <protection hidden="1"/>
    </xf>
    <xf numFmtId="164" fontId="7" fillId="4" borderId="1" xfId="1" applyFont="1" applyFill="1" applyBorder="1" applyAlignment="1" applyProtection="1">
      <alignment horizontal="center" wrapText="1"/>
      <protection hidden="1"/>
    </xf>
    <xf numFmtId="164" fontId="3" fillId="3" borderId="3" xfId="1" applyFont="1" applyFill="1" applyBorder="1" applyProtection="1">
      <protection hidden="1"/>
    </xf>
    <xf numFmtId="165" fontId="3" fillId="3" borderId="3" xfId="1" applyNumberFormat="1" applyFont="1" applyFill="1" applyBorder="1" applyProtection="1">
      <protection hidden="1"/>
    </xf>
    <xf numFmtId="0" fontId="3" fillId="2" borderId="0" xfId="0" applyFont="1" applyFill="1" applyBorder="1" applyAlignment="1" applyProtection="1">
      <alignment horizontal="left" wrapText="1"/>
      <protection hidden="1"/>
    </xf>
    <xf numFmtId="164" fontId="2" fillId="3" borderId="3" xfId="1" applyFont="1" applyFill="1" applyBorder="1" applyAlignment="1" applyProtection="1">
      <protection hidden="1"/>
    </xf>
    <xf numFmtId="164" fontId="5" fillId="5" borderId="1" xfId="1" applyFont="1" applyFill="1" applyBorder="1" applyAlignment="1" applyProtection="1">
      <alignment wrapText="1"/>
      <protection hidden="1"/>
    </xf>
    <xf numFmtId="165" fontId="5" fillId="4" borderId="15" xfId="1" applyNumberFormat="1" applyFont="1" applyFill="1" applyBorder="1" applyAlignment="1" applyProtection="1">
      <alignment horizontal="center" wrapText="1"/>
      <protection hidden="1"/>
    </xf>
    <xf numFmtId="164" fontId="5" fillId="4" borderId="15" xfId="1" applyFont="1" applyFill="1" applyBorder="1" applyAlignment="1" applyProtection="1">
      <alignment horizontal="center" wrapText="1"/>
      <protection hidden="1"/>
    </xf>
    <xf numFmtId="0" fontId="6" fillId="3" borderId="3" xfId="0" applyFont="1" applyFill="1" applyBorder="1" applyAlignment="1" applyProtection="1">
      <protection hidden="1"/>
    </xf>
    <xf numFmtId="0" fontId="6" fillId="3" borderId="3" xfId="0" applyFont="1" applyFill="1" applyBorder="1" applyAlignment="1" applyProtection="1">
      <alignment horizontal="center"/>
      <protection hidden="1"/>
    </xf>
    <xf numFmtId="165" fontId="2" fillId="3" borderId="3" xfId="1" applyNumberFormat="1" applyFont="1" applyFill="1" applyBorder="1" applyAlignment="1" applyProtection="1">
      <protection hidden="1"/>
    </xf>
    <xf numFmtId="165" fontId="6" fillId="3" borderId="3" xfId="1" applyNumberFormat="1" applyFont="1" applyFill="1" applyBorder="1" applyAlignment="1" applyProtection="1">
      <protection hidden="1"/>
    </xf>
    <xf numFmtId="49" fontId="5" fillId="4" borderId="15" xfId="0" applyNumberFormat="1" applyFont="1" applyFill="1" applyBorder="1" applyAlignment="1" applyProtection="1">
      <alignment horizontal="center"/>
      <protection hidden="1"/>
    </xf>
    <xf numFmtId="0" fontId="5" fillId="2" borderId="12" xfId="0" applyFont="1" applyFill="1" applyBorder="1" applyAlignment="1" applyProtection="1">
      <alignment horizontal="center" wrapText="1"/>
      <protection hidden="1"/>
    </xf>
    <xf numFmtId="0" fontId="5" fillId="4" borderId="15" xfId="1" applyNumberFormat="1" applyFont="1" applyFill="1" applyBorder="1" applyAlignment="1" applyProtection="1">
      <alignment horizontal="center" wrapText="1"/>
      <protection hidden="1"/>
    </xf>
    <xf numFmtId="0" fontId="5" fillId="5" borderId="1" xfId="1" applyNumberFormat="1" applyFont="1" applyFill="1" applyBorder="1" applyAlignment="1" applyProtection="1">
      <alignment horizontal="center" wrapText="1"/>
      <protection hidden="1"/>
    </xf>
    <xf numFmtId="0" fontId="7" fillId="4" borderId="1" xfId="1" applyNumberFormat="1" applyFont="1" applyFill="1" applyBorder="1" applyAlignment="1" applyProtection="1">
      <alignment horizontal="center" wrapText="1"/>
      <protection hidden="1"/>
    </xf>
    <xf numFmtId="0" fontId="6" fillId="3" borderId="6" xfId="0" applyFont="1" applyFill="1" applyBorder="1" applyAlignment="1" applyProtection="1">
      <protection hidden="1"/>
    </xf>
    <xf numFmtId="0" fontId="5" fillId="3" borderId="3" xfId="0" applyFont="1" applyFill="1" applyBorder="1" applyAlignment="1" applyProtection="1">
      <alignment wrapText="1"/>
      <protection hidden="1"/>
    </xf>
    <xf numFmtId="0" fontId="3" fillId="3" borderId="3" xfId="0" applyNumberFormat="1" applyFont="1" applyFill="1" applyBorder="1" applyProtection="1">
      <protection hidden="1"/>
    </xf>
    <xf numFmtId="2" fontId="3" fillId="3" borderId="3" xfId="0" applyNumberFormat="1" applyFont="1" applyFill="1" applyBorder="1" applyProtection="1">
      <protection hidden="1"/>
    </xf>
    <xf numFmtId="2" fontId="3" fillId="3" borderId="3" xfId="2" applyNumberFormat="1" applyFont="1" applyFill="1" applyBorder="1" applyProtection="1">
      <protection hidden="1"/>
    </xf>
    <xf numFmtId="0" fontId="2" fillId="3" borderId="3" xfId="0" applyNumberFormat="1" applyFont="1" applyFill="1" applyBorder="1" applyAlignment="1" applyProtection="1">
      <protection hidden="1"/>
    </xf>
    <xf numFmtId="0" fontId="3" fillId="2" borderId="0" xfId="1" applyNumberFormat="1" applyFont="1" applyFill="1" applyBorder="1" applyProtection="1">
      <protection hidden="1"/>
    </xf>
    <xf numFmtId="0" fontId="6" fillId="3" borderId="3" xfId="0" applyNumberFormat="1" applyFont="1" applyFill="1" applyBorder="1" applyAlignment="1" applyProtection="1">
      <protection hidden="1"/>
    </xf>
    <xf numFmtId="0" fontId="20" fillId="2" borderId="0" xfId="0" applyFont="1" applyFill="1" applyBorder="1" applyProtection="1">
      <protection hidden="1"/>
    </xf>
    <xf numFmtId="0" fontId="2" fillId="3" borderId="2" xfId="0" applyFont="1" applyFill="1" applyBorder="1" applyAlignment="1" applyProtection="1">
      <alignment vertical="center"/>
      <protection hidden="1"/>
    </xf>
    <xf numFmtId="49" fontId="3" fillId="2" borderId="4" xfId="0" applyNumberFormat="1" applyFont="1" applyFill="1" applyBorder="1" applyAlignment="1" applyProtection="1">
      <alignment vertical="center"/>
      <protection hidden="1"/>
    </xf>
    <xf numFmtId="0" fontId="6" fillId="3" borderId="2" xfId="0" applyFont="1" applyFill="1" applyBorder="1" applyAlignment="1" applyProtection="1">
      <alignment vertical="center"/>
      <protection hidden="1"/>
    </xf>
    <xf numFmtId="0" fontId="6" fillId="3" borderId="2" xfId="0" applyFont="1" applyFill="1" applyBorder="1" applyAlignment="1" applyProtection="1">
      <alignment horizontal="center" vertical="center"/>
      <protection hidden="1"/>
    </xf>
    <xf numFmtId="49" fontId="5" fillId="2" borderId="4" xfId="0" applyNumberFormat="1" applyFont="1" applyFill="1" applyBorder="1" applyAlignment="1" applyProtection="1">
      <alignment horizontal="center" vertical="center"/>
      <protection hidden="1"/>
    </xf>
    <xf numFmtId="49" fontId="3" fillId="3" borderId="2" xfId="0" applyNumberFormat="1" applyFont="1" applyFill="1" applyBorder="1" applyAlignment="1" applyProtection="1">
      <alignment vertical="center"/>
      <protection hidden="1"/>
    </xf>
    <xf numFmtId="49" fontId="9" fillId="2" borderId="13" xfId="0" applyNumberFormat="1" applyFont="1" applyFill="1" applyBorder="1" applyAlignment="1" applyProtection="1">
      <alignment horizontal="center" vertical="center"/>
      <protection hidden="1"/>
    </xf>
    <xf numFmtId="0" fontId="3" fillId="2" borderId="4" xfId="0" applyFont="1" applyFill="1" applyBorder="1" applyAlignment="1">
      <alignment vertical="center"/>
    </xf>
    <xf numFmtId="0" fontId="3" fillId="2" borderId="0" xfId="0" applyFont="1" applyFill="1" applyBorder="1" applyAlignment="1">
      <alignment vertical="center"/>
    </xf>
    <xf numFmtId="49" fontId="3" fillId="2" borderId="0" xfId="0" applyNumberFormat="1" applyFont="1" applyFill="1" applyBorder="1" applyAlignment="1" applyProtection="1">
      <alignment vertical="center"/>
      <protection hidden="1"/>
    </xf>
    <xf numFmtId="0" fontId="24" fillId="3" borderId="3" xfId="0" applyFont="1" applyFill="1" applyBorder="1" applyAlignment="1" applyProtection="1">
      <protection hidden="1"/>
    </xf>
    <xf numFmtId="164" fontId="25" fillId="2" borderId="0" xfId="1" applyFont="1" applyFill="1" applyBorder="1" applyProtection="1">
      <protection hidden="1"/>
    </xf>
    <xf numFmtId="0" fontId="26" fillId="3" borderId="3" xfId="0" applyFont="1" applyFill="1" applyBorder="1" applyAlignment="1" applyProtection="1">
      <protection hidden="1"/>
    </xf>
    <xf numFmtId="0" fontId="20" fillId="3" borderId="3" xfId="0" applyNumberFormat="1" applyFont="1" applyFill="1" applyBorder="1" applyProtection="1">
      <protection hidden="1"/>
    </xf>
    <xf numFmtId="0" fontId="2" fillId="3" borderId="6" xfId="0" applyFont="1" applyFill="1" applyBorder="1" applyAlignment="1" applyProtection="1">
      <protection hidden="1"/>
    </xf>
    <xf numFmtId="49" fontId="14" fillId="2" borderId="14" xfId="0" applyNumberFormat="1" applyFont="1" applyFill="1" applyBorder="1" applyAlignment="1">
      <alignment vertical="center"/>
    </xf>
    <xf numFmtId="49" fontId="5" fillId="2" borderId="14" xfId="0" applyNumberFormat="1" applyFont="1" applyFill="1" applyBorder="1" applyAlignment="1">
      <alignment vertical="center"/>
    </xf>
    <xf numFmtId="49" fontId="19" fillId="2" borderId="14" xfId="0" applyNumberFormat="1" applyFont="1" applyFill="1" applyBorder="1" applyAlignment="1">
      <alignment vertical="center"/>
    </xf>
    <xf numFmtId="0" fontId="19" fillId="2" borderId="14" xfId="0" applyFont="1" applyFill="1" applyBorder="1" applyAlignment="1">
      <alignment horizontal="center" vertical="center" wrapText="1"/>
    </xf>
    <xf numFmtId="49" fontId="22" fillId="2" borderId="14" xfId="0" applyNumberFormat="1" applyFont="1" applyFill="1" applyBorder="1" applyAlignment="1">
      <alignment vertical="center"/>
    </xf>
    <xf numFmtId="0" fontId="19" fillId="0" borderId="14" xfId="0" applyFont="1" applyBorder="1" applyAlignment="1">
      <alignment vertical="center" wrapText="1"/>
    </xf>
    <xf numFmtId="0" fontId="19" fillId="0" borderId="16" xfId="0" applyFont="1" applyBorder="1" applyAlignment="1">
      <alignment vertical="center" wrapText="1"/>
    </xf>
    <xf numFmtId="49" fontId="19" fillId="2" borderId="17" xfId="0" applyNumberFormat="1" applyFont="1" applyFill="1" applyBorder="1" applyAlignment="1">
      <alignment vertical="center"/>
    </xf>
    <xf numFmtId="0" fontId="19" fillId="0" borderId="21" xfId="0" applyFont="1" applyBorder="1" applyAlignment="1">
      <alignment vertical="center" wrapText="1"/>
    </xf>
    <xf numFmtId="0" fontId="19" fillId="2" borderId="21" xfId="0" applyFont="1" applyFill="1" applyBorder="1" applyAlignment="1">
      <alignment vertical="center" wrapText="1"/>
    </xf>
    <xf numFmtId="0" fontId="19" fillId="2" borderId="17" xfId="0" applyFont="1" applyFill="1" applyBorder="1" applyAlignment="1">
      <alignment vertical="center" wrapText="1"/>
    </xf>
    <xf numFmtId="49" fontId="5" fillId="2" borderId="17" xfId="0" applyNumberFormat="1" applyFont="1" applyFill="1" applyBorder="1" applyAlignment="1" applyProtection="1">
      <alignment horizontal="center" vertical="center"/>
      <protection hidden="1"/>
    </xf>
    <xf numFmtId="49" fontId="14" fillId="2" borderId="16" xfId="0" applyNumberFormat="1" applyFont="1" applyFill="1" applyBorder="1" applyAlignment="1">
      <alignment vertical="center"/>
    </xf>
    <xf numFmtId="4" fontId="3" fillId="2" borderId="14" xfId="0" applyNumberFormat="1" applyFont="1" applyFill="1" applyBorder="1" applyAlignment="1">
      <alignment horizontal="right" vertical="center"/>
    </xf>
    <xf numFmtId="4" fontId="20" fillId="2" borderId="14" xfId="0" applyNumberFormat="1" applyFont="1" applyFill="1" applyBorder="1" applyAlignment="1">
      <alignment horizontal="right" vertical="center"/>
    </xf>
    <xf numFmtId="0" fontId="19" fillId="2" borderId="14" xfId="0" applyFont="1" applyFill="1" applyBorder="1" applyAlignment="1">
      <alignment horizontal="center" vertical="center"/>
    </xf>
    <xf numFmtId="0" fontId="19" fillId="2" borderId="20" xfId="0" applyFont="1" applyFill="1" applyBorder="1" applyAlignment="1">
      <alignment horizontal="center" vertical="center" wrapText="1"/>
    </xf>
    <xf numFmtId="0" fontId="19" fillId="2" borderId="23" xfId="0" applyFont="1" applyFill="1" applyBorder="1" applyAlignment="1">
      <alignment horizontal="center" vertical="center" wrapText="1"/>
    </xf>
    <xf numFmtId="4" fontId="3" fillId="2" borderId="17" xfId="0" applyNumberFormat="1" applyFont="1" applyFill="1" applyBorder="1" applyAlignment="1">
      <alignment horizontal="right" vertical="center"/>
    </xf>
    <xf numFmtId="0" fontId="19" fillId="2" borderId="17" xfId="0" applyFont="1" applyFill="1" applyBorder="1" applyAlignment="1">
      <alignment horizontal="center" vertical="center" wrapText="1"/>
    </xf>
    <xf numFmtId="49" fontId="5" fillId="2" borderId="4" xfId="0" applyNumberFormat="1" applyFont="1" applyFill="1" applyBorder="1" applyAlignment="1">
      <alignment vertical="center"/>
    </xf>
    <xf numFmtId="49" fontId="5" fillId="2" borderId="0" xfId="0" applyNumberFormat="1" applyFont="1" applyFill="1" applyBorder="1" applyAlignment="1">
      <alignment vertical="center"/>
    </xf>
    <xf numFmtId="0" fontId="3" fillId="2" borderId="5" xfId="0" applyFont="1" applyFill="1" applyBorder="1" applyAlignment="1">
      <alignment vertical="center"/>
    </xf>
    <xf numFmtId="0" fontId="7" fillId="3" borderId="4" xfId="0" applyFont="1" applyFill="1" applyBorder="1" applyAlignment="1">
      <alignment vertical="center"/>
    </xf>
    <xf numFmtId="0" fontId="15" fillId="3" borderId="4" xfId="0" applyFont="1" applyFill="1" applyBorder="1" applyAlignment="1">
      <alignment vertical="center"/>
    </xf>
    <xf numFmtId="49" fontId="3" fillId="3" borderId="11" xfId="0" applyNumberFormat="1" applyFont="1" applyFill="1" applyBorder="1" applyAlignment="1">
      <alignment vertical="center"/>
    </xf>
    <xf numFmtId="49" fontId="14" fillId="3" borderId="2" xfId="0" applyNumberFormat="1" applyFont="1" applyFill="1" applyBorder="1" applyAlignment="1">
      <alignment vertical="center"/>
    </xf>
    <xf numFmtId="4" fontId="3" fillId="2" borderId="10" xfId="0" applyNumberFormat="1" applyFont="1" applyFill="1" applyBorder="1" applyAlignment="1">
      <alignment horizontal="right" vertical="center"/>
    </xf>
    <xf numFmtId="4" fontId="3" fillId="2" borderId="7" xfId="0" applyNumberFormat="1" applyFont="1" applyFill="1" applyBorder="1" applyAlignment="1">
      <alignment horizontal="right" vertical="center"/>
    </xf>
    <xf numFmtId="164" fontId="5" fillId="2" borderId="0" xfId="1" applyFont="1" applyFill="1" applyBorder="1" applyAlignment="1" applyProtection="1">
      <alignment horizontal="right"/>
      <protection hidden="1"/>
    </xf>
    <xf numFmtId="164" fontId="5" fillId="5" borderId="1" xfId="1" applyFont="1" applyFill="1" applyBorder="1" applyAlignment="1" applyProtection="1">
      <alignment horizontal="right" wrapText="1"/>
      <protection hidden="1"/>
    </xf>
    <xf numFmtId="0" fontId="5" fillId="2" borderId="14" xfId="0" applyFont="1" applyFill="1" applyBorder="1" applyAlignment="1">
      <alignment horizontal="center" vertical="center"/>
    </xf>
    <xf numFmtId="0" fontId="5" fillId="2" borderId="14" xfId="1" applyNumberFormat="1" applyFont="1" applyFill="1" applyBorder="1" applyAlignment="1">
      <alignment horizontal="center" vertical="center"/>
    </xf>
    <xf numFmtId="2" fontId="3" fillId="2" borderId="14" xfId="0" applyNumberFormat="1" applyFont="1" applyFill="1" applyBorder="1" applyAlignment="1">
      <alignment vertical="center"/>
    </xf>
    <xf numFmtId="167" fontId="3" fillId="2" borderId="14" xfId="0" applyNumberFormat="1" applyFont="1" applyFill="1" applyBorder="1" applyAlignment="1">
      <alignment vertical="center"/>
    </xf>
    <xf numFmtId="2" fontId="3" fillId="2" borderId="14" xfId="2" applyNumberFormat="1" applyFont="1" applyFill="1" applyBorder="1" applyAlignment="1">
      <alignment vertical="center"/>
    </xf>
    <xf numFmtId="2" fontId="3" fillId="2" borderId="14" xfId="0" applyNumberFormat="1" applyFont="1" applyFill="1" applyBorder="1" applyAlignment="1">
      <alignment horizontal="right" vertical="center"/>
    </xf>
    <xf numFmtId="0" fontId="3" fillId="2" borderId="0" xfId="0" applyFont="1" applyFill="1" applyBorder="1" applyAlignment="1" applyProtection="1">
      <alignment vertical="center"/>
      <protection hidden="1"/>
    </xf>
    <xf numFmtId="164" fontId="2" fillId="3" borderId="3" xfId="1" applyFont="1" applyFill="1" applyBorder="1" applyAlignment="1" applyProtection="1">
      <alignment horizontal="right"/>
      <protection hidden="1"/>
    </xf>
    <xf numFmtId="164" fontId="6" fillId="3" borderId="3" xfId="1" applyFont="1" applyFill="1" applyBorder="1" applyAlignment="1" applyProtection="1">
      <alignment horizontal="right"/>
      <protection hidden="1"/>
    </xf>
    <xf numFmtId="164" fontId="5" fillId="3" borderId="3" xfId="1" applyFont="1" applyFill="1" applyBorder="1" applyAlignment="1" applyProtection="1">
      <alignment horizontal="right"/>
      <protection hidden="1"/>
    </xf>
    <xf numFmtId="164" fontId="19" fillId="2" borderId="14" xfId="1" applyFont="1" applyFill="1" applyBorder="1" applyAlignment="1">
      <alignment horizontal="right" vertical="center"/>
    </xf>
    <xf numFmtId="164" fontId="5" fillId="2" borderId="14" xfId="1" applyFont="1" applyFill="1" applyBorder="1" applyAlignment="1">
      <alignment horizontal="right" vertical="center"/>
    </xf>
    <xf numFmtId="0" fontId="5" fillId="2" borderId="14" xfId="0" applyFont="1" applyFill="1" applyBorder="1" applyAlignment="1">
      <alignment vertical="center" wrapText="1"/>
    </xf>
    <xf numFmtId="0" fontId="10" fillId="2" borderId="13" xfId="0" applyFont="1" applyFill="1" applyBorder="1" applyAlignment="1" applyProtection="1">
      <alignment horizontal="left" vertical="center" wrapText="1"/>
      <protection hidden="1"/>
    </xf>
    <xf numFmtId="0" fontId="20" fillId="2" borderId="13" xfId="0" applyFont="1" applyFill="1" applyBorder="1" applyAlignment="1" applyProtection="1">
      <alignment vertical="center"/>
      <protection hidden="1"/>
    </xf>
    <xf numFmtId="0" fontId="11" fillId="2" borderId="13" xfId="0" applyFont="1" applyFill="1" applyBorder="1" applyAlignment="1" applyProtection="1">
      <alignment vertical="center"/>
      <protection hidden="1"/>
    </xf>
    <xf numFmtId="0" fontId="11" fillId="2" borderId="13" xfId="1" applyNumberFormat="1" applyFont="1" applyFill="1" applyBorder="1" applyAlignment="1" applyProtection="1">
      <alignment vertical="center"/>
      <protection hidden="1"/>
    </xf>
    <xf numFmtId="164" fontId="19" fillId="2" borderId="13" xfId="1" applyFont="1" applyFill="1" applyBorder="1" applyAlignment="1" applyProtection="1">
      <alignment horizontal="right" vertical="center"/>
      <protection hidden="1"/>
    </xf>
    <xf numFmtId="164" fontId="9" fillId="2" borderId="13" xfId="1" applyFont="1" applyFill="1" applyBorder="1" applyAlignment="1" applyProtection="1">
      <alignment horizontal="right" vertical="center"/>
      <protection hidden="1"/>
    </xf>
    <xf numFmtId="164" fontId="5" fillId="2" borderId="13" xfId="1" applyFont="1" applyFill="1" applyBorder="1" applyAlignment="1" applyProtection="1">
      <alignment vertical="center"/>
      <protection hidden="1"/>
    </xf>
    <xf numFmtId="165" fontId="5" fillId="2" borderId="13" xfId="1" applyNumberFormat="1" applyFont="1" applyFill="1" applyBorder="1" applyAlignment="1" applyProtection="1">
      <alignment vertical="center"/>
      <protection hidden="1"/>
    </xf>
    <xf numFmtId="165" fontId="5" fillId="5" borderId="13" xfId="1" applyNumberFormat="1" applyFont="1" applyFill="1" applyBorder="1" applyAlignment="1" applyProtection="1">
      <alignment vertical="center"/>
      <protection hidden="1"/>
    </xf>
    <xf numFmtId="164" fontId="9" fillId="2" borderId="13" xfId="1" applyFont="1" applyFill="1" applyBorder="1" applyAlignment="1" applyProtection="1">
      <alignment vertical="center"/>
      <protection hidden="1"/>
    </xf>
    <xf numFmtId="164" fontId="5" fillId="2" borderId="13" xfId="1" applyNumberFormat="1" applyFont="1" applyFill="1" applyBorder="1" applyAlignment="1" applyProtection="1">
      <alignment vertical="center"/>
      <protection hidden="1"/>
    </xf>
    <xf numFmtId="165" fontId="17" fillId="2" borderId="14" xfId="1" applyNumberFormat="1" applyFont="1" applyFill="1" applyBorder="1" applyAlignment="1" applyProtection="1">
      <alignment vertical="center"/>
      <protection hidden="1"/>
    </xf>
    <xf numFmtId="165" fontId="17" fillId="5" borderId="14" xfId="1" applyNumberFormat="1" applyFont="1" applyFill="1" applyBorder="1" applyAlignment="1" applyProtection="1">
      <alignment vertical="center"/>
      <protection hidden="1"/>
    </xf>
    <xf numFmtId="49" fontId="5" fillId="2" borderId="17" xfId="0" applyNumberFormat="1" applyFont="1" applyFill="1" applyBorder="1" applyAlignment="1" applyProtection="1">
      <alignment horizontal="center" vertical="center" wrapText="1"/>
      <protection hidden="1"/>
    </xf>
    <xf numFmtId="0" fontId="19" fillId="2" borderId="17" xfId="0" applyNumberFormat="1" applyFont="1" applyFill="1" applyBorder="1" applyAlignment="1" applyProtection="1">
      <alignment horizontal="center" vertical="center"/>
      <protection hidden="1"/>
    </xf>
    <xf numFmtId="0" fontId="5" fillId="2" borderId="17" xfId="0" applyNumberFormat="1" applyFont="1" applyFill="1" applyBorder="1" applyAlignment="1" applyProtection="1">
      <alignment horizontal="center" vertical="center"/>
      <protection hidden="1"/>
    </xf>
    <xf numFmtId="164" fontId="19" fillId="2" borderId="17" xfId="1" applyFont="1" applyFill="1" applyBorder="1" applyAlignment="1" applyProtection="1">
      <alignment horizontal="right" vertical="center"/>
      <protection hidden="1"/>
    </xf>
    <xf numFmtId="164" fontId="5" fillId="2" borderId="17" xfId="1" applyFont="1" applyFill="1" applyBorder="1" applyAlignment="1" applyProtection="1">
      <alignment horizontal="right" vertical="center"/>
      <protection hidden="1"/>
    </xf>
    <xf numFmtId="165" fontId="5" fillId="2" borderId="17" xfId="1" applyNumberFormat="1" applyFont="1" applyFill="1" applyBorder="1" applyAlignment="1" applyProtection="1">
      <alignment horizontal="center" vertical="center"/>
      <protection hidden="1"/>
    </xf>
    <xf numFmtId="165" fontId="5" fillId="5" borderId="17" xfId="1" applyNumberFormat="1" applyFont="1" applyFill="1" applyBorder="1" applyAlignment="1" applyProtection="1">
      <alignment horizontal="center" vertical="center"/>
      <protection hidden="1"/>
    </xf>
    <xf numFmtId="164" fontId="5" fillId="2" borderId="17" xfId="1" applyFont="1" applyFill="1" applyBorder="1" applyAlignment="1" applyProtection="1">
      <alignment horizontal="center" vertical="center"/>
      <protection hidden="1"/>
    </xf>
    <xf numFmtId="0" fontId="14" fillId="3" borderId="3" xfId="0" applyFont="1" applyFill="1" applyBorder="1" applyAlignment="1">
      <alignment vertical="center" wrapText="1"/>
    </xf>
    <xf numFmtId="0" fontId="27"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3" fillId="3" borderId="3" xfId="1" applyNumberFormat="1" applyFont="1" applyFill="1" applyBorder="1" applyAlignment="1">
      <alignment vertical="center"/>
    </xf>
    <xf numFmtId="164" fontId="19" fillId="3" borderId="3" xfId="1" applyFont="1" applyFill="1" applyBorder="1" applyAlignment="1">
      <alignment horizontal="right" vertical="center"/>
    </xf>
    <xf numFmtId="164" fontId="5" fillId="3" borderId="3" xfId="1" applyFont="1" applyFill="1" applyBorder="1" applyAlignment="1">
      <alignment horizontal="right" vertical="center"/>
    </xf>
    <xf numFmtId="166" fontId="5" fillId="3" borderId="3" xfId="0" applyNumberFormat="1" applyFont="1" applyFill="1" applyBorder="1" applyAlignment="1">
      <alignment vertical="center"/>
    </xf>
    <xf numFmtId="0" fontId="3" fillId="3" borderId="3" xfId="0" applyFont="1" applyFill="1" applyBorder="1" applyAlignment="1">
      <alignment vertical="center"/>
    </xf>
    <xf numFmtId="0" fontId="5" fillId="3" borderId="3" xfId="0" applyFont="1" applyFill="1" applyBorder="1" applyAlignment="1">
      <alignment vertical="center"/>
    </xf>
    <xf numFmtId="0" fontId="3" fillId="3" borderId="6" xfId="0" applyFont="1" applyFill="1" applyBorder="1" applyAlignment="1">
      <alignment vertical="center"/>
    </xf>
    <xf numFmtId="0" fontId="14" fillId="2" borderId="16" xfId="0" applyFont="1" applyFill="1" applyBorder="1" applyAlignment="1">
      <alignment vertical="center" wrapText="1"/>
    </xf>
    <xf numFmtId="0" fontId="27" fillId="2" borderId="1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3" fillId="2" borderId="16" xfId="1" applyNumberFormat="1" applyFont="1" applyFill="1" applyBorder="1" applyAlignment="1">
      <alignment vertical="center"/>
    </xf>
    <xf numFmtId="164" fontId="19" fillId="2" borderId="16" xfId="1" applyFont="1" applyFill="1" applyBorder="1" applyAlignment="1">
      <alignment horizontal="right" vertical="center"/>
    </xf>
    <xf numFmtId="164" fontId="5" fillId="2" borderId="16" xfId="1" applyFont="1" applyFill="1" applyBorder="1" applyAlignment="1">
      <alignment horizontal="right" vertical="center"/>
    </xf>
    <xf numFmtId="166" fontId="5" fillId="2" borderId="16" xfId="0" applyNumberFormat="1" applyFont="1" applyFill="1" applyBorder="1" applyAlignment="1">
      <alignment vertical="center"/>
    </xf>
    <xf numFmtId="0" fontId="3" fillId="2" borderId="16" xfId="0" applyFont="1" applyFill="1" applyBorder="1" applyAlignment="1">
      <alignment vertical="center"/>
    </xf>
    <xf numFmtId="0" fontId="5" fillId="2" borderId="16" xfId="0" applyFont="1" applyFill="1" applyBorder="1" applyAlignment="1">
      <alignment vertical="center"/>
    </xf>
    <xf numFmtId="4" fontId="3" fillId="2" borderId="16" xfId="0" applyNumberFormat="1" applyFont="1" applyFill="1" applyBorder="1" applyAlignment="1">
      <alignment vertical="center"/>
    </xf>
    <xf numFmtId="0" fontId="5" fillId="2" borderId="14" xfId="0" applyNumberFormat="1" applyFont="1" applyFill="1" applyBorder="1" applyAlignment="1">
      <alignment horizontal="center" vertical="center"/>
    </xf>
    <xf numFmtId="0" fontId="19" fillId="2" borderId="14" xfId="0" applyFont="1" applyFill="1" applyBorder="1" applyAlignment="1">
      <alignment vertical="center" wrapText="1"/>
    </xf>
    <xf numFmtId="0" fontId="19" fillId="2" borderId="14" xfId="0" applyNumberFormat="1" applyFont="1" applyFill="1" applyBorder="1" applyAlignment="1">
      <alignment horizontal="center" vertical="center"/>
    </xf>
    <xf numFmtId="2" fontId="20" fillId="2" borderId="14" xfId="0" applyNumberFormat="1" applyFont="1" applyFill="1" applyBorder="1" applyAlignment="1">
      <alignment vertical="center"/>
    </xf>
    <xf numFmtId="167" fontId="20" fillId="2" borderId="14" xfId="0" applyNumberFormat="1" applyFont="1" applyFill="1" applyBorder="1" applyAlignment="1">
      <alignment vertical="center"/>
    </xf>
    <xf numFmtId="2" fontId="20" fillId="2" borderId="14" xfId="2" applyNumberFormat="1" applyFont="1" applyFill="1" applyBorder="1" applyAlignment="1">
      <alignment vertical="center"/>
    </xf>
    <xf numFmtId="2" fontId="20" fillId="2" borderId="14" xfId="0" applyNumberFormat="1" applyFont="1" applyFill="1" applyBorder="1" applyAlignment="1">
      <alignment horizontal="right" vertical="center"/>
    </xf>
    <xf numFmtId="0" fontId="14" fillId="2" borderId="14" xfId="0" applyFont="1" applyFill="1" applyBorder="1" applyAlignment="1">
      <alignment vertical="center" wrapText="1"/>
    </xf>
    <xf numFmtId="4" fontId="3" fillId="2" borderId="14" xfId="0" applyNumberFormat="1" applyFont="1" applyFill="1" applyBorder="1" applyAlignment="1">
      <alignment vertical="center"/>
    </xf>
    <xf numFmtId="0" fontId="14" fillId="2" borderId="14" xfId="0" applyFont="1" applyFill="1" applyBorder="1" applyAlignment="1">
      <alignment horizontal="center" vertical="center"/>
    </xf>
    <xf numFmtId="1" fontId="19" fillId="2" borderId="14" xfId="0" applyNumberFormat="1" applyFont="1" applyFill="1" applyBorder="1" applyAlignment="1">
      <alignment horizontal="center" vertical="center"/>
    </xf>
    <xf numFmtId="1" fontId="14" fillId="2" borderId="14" xfId="0" applyNumberFormat="1" applyFont="1" applyFill="1" applyBorder="1" applyAlignment="1">
      <alignment horizontal="center" vertical="center"/>
    </xf>
    <xf numFmtId="0" fontId="3" fillId="2" borderId="14" xfId="0" applyFont="1" applyFill="1" applyBorder="1" applyAlignment="1">
      <alignment vertical="center"/>
    </xf>
    <xf numFmtId="0" fontId="12" fillId="2" borderId="14" xfId="0" applyFont="1" applyFill="1" applyBorder="1" applyAlignment="1">
      <alignment horizontal="center" vertical="center"/>
    </xf>
    <xf numFmtId="0" fontId="19" fillId="2" borderId="14" xfId="1" applyNumberFormat="1" applyFont="1" applyFill="1" applyBorder="1" applyAlignment="1">
      <alignment horizontal="center" vertical="center"/>
    </xf>
    <xf numFmtId="2" fontId="3" fillId="2" borderId="14" xfId="1" applyNumberFormat="1" applyFont="1" applyFill="1" applyBorder="1" applyAlignment="1">
      <alignment vertical="center"/>
    </xf>
    <xf numFmtId="167" fontId="3" fillId="2" borderId="14" xfId="1" applyNumberFormat="1" applyFont="1" applyFill="1" applyBorder="1" applyAlignment="1">
      <alignment vertical="center"/>
    </xf>
    <xf numFmtId="0" fontId="13" fillId="2" borderId="14" xfId="0" applyNumberFormat="1" applyFont="1" applyFill="1" applyBorder="1" applyAlignment="1">
      <alignment horizontal="center" vertical="center"/>
    </xf>
    <xf numFmtId="164" fontId="27" fillId="2" borderId="14" xfId="1" applyFont="1" applyFill="1" applyBorder="1" applyAlignment="1">
      <alignment horizontal="right" vertical="center"/>
    </xf>
    <xf numFmtId="2" fontId="15" fillId="2" borderId="14" xfId="0" applyNumberFormat="1" applyFont="1" applyFill="1" applyBorder="1" applyAlignment="1">
      <alignment vertical="center"/>
    </xf>
    <xf numFmtId="166" fontId="3" fillId="2" borderId="14" xfId="0" applyNumberFormat="1" applyFont="1" applyFill="1" applyBorder="1" applyAlignment="1">
      <alignment vertical="center"/>
    </xf>
    <xf numFmtId="0" fontId="19" fillId="2" borderId="14" xfId="0" applyFont="1" applyFill="1" applyBorder="1" applyAlignment="1">
      <alignment horizontal="left" vertical="center" wrapText="1"/>
    </xf>
    <xf numFmtId="0" fontId="22" fillId="2" borderId="14" xfId="0" applyFont="1" applyFill="1" applyBorder="1" applyAlignment="1">
      <alignment vertical="center" wrapText="1"/>
    </xf>
    <xf numFmtId="0" fontId="22" fillId="2" borderId="14" xfId="0" applyFont="1" applyFill="1" applyBorder="1" applyAlignment="1">
      <alignment horizontal="center" vertical="center"/>
    </xf>
    <xf numFmtId="0" fontId="22" fillId="2" borderId="14" xfId="1" applyNumberFormat="1" applyFont="1" applyFill="1" applyBorder="1" applyAlignment="1">
      <alignment horizontal="center" vertical="center"/>
    </xf>
    <xf numFmtId="164" fontId="22" fillId="2" borderId="14" xfId="1" applyFont="1" applyFill="1" applyBorder="1" applyAlignment="1">
      <alignment horizontal="right" vertical="center"/>
    </xf>
    <xf numFmtId="2" fontId="22" fillId="2" borderId="14" xfId="0" applyNumberFormat="1" applyFont="1" applyFill="1" applyBorder="1" applyAlignment="1">
      <alignment vertical="center"/>
    </xf>
    <xf numFmtId="0" fontId="22" fillId="2" borderId="14" xfId="0" applyFont="1" applyFill="1" applyBorder="1" applyAlignment="1">
      <alignment vertical="center"/>
    </xf>
    <xf numFmtId="167" fontId="22" fillId="2" borderId="14" xfId="0" applyNumberFormat="1" applyFont="1" applyFill="1" applyBorder="1" applyAlignment="1">
      <alignment vertical="center"/>
    </xf>
    <xf numFmtId="4" fontId="22" fillId="2" borderId="14" xfId="0" applyNumberFormat="1" applyFont="1" applyFill="1" applyBorder="1" applyAlignment="1">
      <alignment vertical="center"/>
    </xf>
    <xf numFmtId="0" fontId="5" fillId="2" borderId="14" xfId="0" applyFont="1" applyFill="1" applyBorder="1" applyAlignment="1">
      <alignment horizontal="center" vertical="center" wrapText="1"/>
    </xf>
    <xf numFmtId="4" fontId="20" fillId="2" borderId="14" xfId="0" applyNumberFormat="1" applyFont="1" applyFill="1" applyBorder="1" applyAlignment="1">
      <alignment vertical="center"/>
    </xf>
    <xf numFmtId="0" fontId="19" fillId="0" borderId="17" xfId="0" applyFont="1" applyBorder="1" applyAlignment="1">
      <alignment vertical="center" wrapText="1"/>
    </xf>
    <xf numFmtId="0" fontId="19" fillId="2" borderId="16" xfId="0" applyFont="1" applyFill="1" applyBorder="1" applyAlignment="1">
      <alignment vertical="center" wrapText="1"/>
    </xf>
    <xf numFmtId="0" fontId="5" fillId="2" borderId="17" xfId="0" applyFont="1" applyFill="1" applyBorder="1" applyAlignment="1">
      <alignment horizontal="center" vertical="center" wrapText="1"/>
    </xf>
    <xf numFmtId="0" fontId="5" fillId="2" borderId="17" xfId="1" applyNumberFormat="1" applyFont="1" applyFill="1" applyBorder="1" applyAlignment="1">
      <alignment horizontal="center" vertical="center"/>
    </xf>
    <xf numFmtId="164" fontId="19" fillId="2" borderId="17" xfId="1" applyFont="1" applyFill="1" applyBorder="1" applyAlignment="1">
      <alignment horizontal="right" vertical="center"/>
    </xf>
    <xf numFmtId="164" fontId="5" fillId="2" borderId="17" xfId="1" applyFont="1" applyFill="1" applyBorder="1" applyAlignment="1">
      <alignment horizontal="right" vertical="center"/>
    </xf>
    <xf numFmtId="2" fontId="3" fillId="2" borderId="17" xfId="0" applyNumberFormat="1" applyFont="1" applyFill="1" applyBorder="1" applyAlignment="1">
      <alignment vertical="center"/>
    </xf>
    <xf numFmtId="167" fontId="3" fillId="2" borderId="17" xfId="0" applyNumberFormat="1" applyFont="1" applyFill="1" applyBorder="1" applyAlignment="1">
      <alignment vertical="center"/>
    </xf>
    <xf numFmtId="2" fontId="3" fillId="2" borderId="17" xfId="2" applyNumberFormat="1" applyFont="1" applyFill="1" applyBorder="1" applyAlignment="1">
      <alignment vertical="center"/>
    </xf>
    <xf numFmtId="2" fontId="3" fillId="2" borderId="17" xfId="0" applyNumberFormat="1" applyFont="1" applyFill="1" applyBorder="1" applyAlignment="1">
      <alignment horizontal="right" vertical="center"/>
    </xf>
    <xf numFmtId="0" fontId="27" fillId="3" borderId="9"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3" fillId="3" borderId="9" xfId="1" applyNumberFormat="1" applyFont="1" applyFill="1" applyBorder="1" applyAlignment="1">
      <alignment vertical="center"/>
    </xf>
    <xf numFmtId="164" fontId="19" fillId="3" borderId="9" xfId="1" applyFont="1" applyFill="1" applyBorder="1" applyAlignment="1">
      <alignment horizontal="right" vertical="center"/>
    </xf>
    <xf numFmtId="164" fontId="5" fillId="3" borderId="9" xfId="1" applyFont="1" applyFill="1" applyBorder="1" applyAlignment="1">
      <alignment horizontal="right" vertical="center"/>
    </xf>
    <xf numFmtId="166" fontId="5" fillId="3" borderId="9" xfId="0" applyNumberFormat="1" applyFont="1" applyFill="1" applyBorder="1" applyAlignment="1">
      <alignment vertical="center"/>
    </xf>
    <xf numFmtId="0" fontId="3" fillId="3" borderId="9" xfId="0" applyFont="1" applyFill="1" applyBorder="1" applyAlignment="1">
      <alignment vertical="center"/>
    </xf>
    <xf numFmtId="0" fontId="5" fillId="3" borderId="9" xfId="0" applyFont="1" applyFill="1" applyBorder="1" applyAlignment="1">
      <alignment vertical="center"/>
    </xf>
    <xf numFmtId="0" fontId="3" fillId="3" borderId="10" xfId="0" applyFont="1" applyFill="1" applyBorder="1" applyAlignment="1">
      <alignment vertical="center"/>
    </xf>
    <xf numFmtId="0" fontId="14" fillId="2" borderId="19" xfId="0" applyFont="1" applyFill="1" applyBorder="1" applyAlignment="1">
      <alignment vertical="center"/>
    </xf>
    <xf numFmtId="0" fontId="14" fillId="2" borderId="8" xfId="0" applyFont="1" applyFill="1" applyBorder="1" applyAlignment="1">
      <alignment vertical="center"/>
    </xf>
    <xf numFmtId="0" fontId="14" fillId="2" borderId="9" xfId="0" applyFont="1" applyFill="1" applyBorder="1" applyAlignment="1">
      <alignment vertical="center"/>
    </xf>
    <xf numFmtId="0" fontId="5" fillId="2" borderId="9" xfId="1" applyNumberFormat="1" applyFont="1" applyFill="1" applyBorder="1" applyAlignment="1">
      <alignment horizontal="center" vertical="center"/>
    </xf>
    <xf numFmtId="164" fontId="19" fillId="2" borderId="9" xfId="1" applyFont="1" applyFill="1" applyBorder="1" applyAlignment="1">
      <alignment horizontal="right" vertical="center"/>
    </xf>
    <xf numFmtId="164" fontId="5" fillId="2" borderId="9" xfId="1" applyFont="1" applyFill="1" applyBorder="1" applyAlignment="1">
      <alignment horizontal="right" vertical="center"/>
    </xf>
    <xf numFmtId="2" fontId="3" fillId="2" borderId="9" xfId="0" applyNumberFormat="1" applyFont="1" applyFill="1" applyBorder="1" applyAlignment="1">
      <alignment vertical="center"/>
    </xf>
    <xf numFmtId="167" fontId="3" fillId="2" borderId="9" xfId="0" applyNumberFormat="1" applyFont="1" applyFill="1" applyBorder="1" applyAlignment="1">
      <alignment vertical="center"/>
    </xf>
    <xf numFmtId="2" fontId="3" fillId="2" borderId="9" xfId="2" applyNumberFormat="1" applyFont="1" applyFill="1" applyBorder="1" applyAlignment="1">
      <alignment vertical="center"/>
    </xf>
    <xf numFmtId="2" fontId="3" fillId="2" borderId="9" xfId="0" applyNumberFormat="1" applyFont="1" applyFill="1" applyBorder="1" applyAlignment="1">
      <alignment horizontal="right" vertical="center"/>
    </xf>
    <xf numFmtId="0" fontId="5" fillId="2" borderId="19" xfId="0" applyFont="1" applyFill="1" applyBorder="1" applyAlignment="1">
      <alignment vertical="center"/>
    </xf>
    <xf numFmtId="0" fontId="5" fillId="2" borderId="4" xfId="0" applyFont="1" applyFill="1" applyBorder="1" applyAlignment="1">
      <alignment vertical="center"/>
    </xf>
    <xf numFmtId="0" fontId="5" fillId="2" borderId="0" xfId="0" applyFont="1" applyFill="1" applyBorder="1" applyAlignment="1">
      <alignment vertical="center"/>
    </xf>
    <xf numFmtId="0" fontId="5" fillId="2" borderId="0" xfId="1" applyNumberFormat="1" applyFont="1" applyFill="1" applyBorder="1" applyAlignment="1">
      <alignment horizontal="center" vertical="center"/>
    </xf>
    <xf numFmtId="164" fontId="19" fillId="2" borderId="0" xfId="1" applyFont="1" applyFill="1" applyBorder="1" applyAlignment="1">
      <alignment horizontal="right" vertical="center"/>
    </xf>
    <xf numFmtId="164" fontId="5" fillId="2" borderId="0" xfId="1" applyFont="1" applyFill="1" applyBorder="1" applyAlignment="1">
      <alignment horizontal="right" vertical="center"/>
    </xf>
    <xf numFmtId="2" fontId="3" fillId="2" borderId="0" xfId="0" applyNumberFormat="1" applyFont="1" applyFill="1" applyBorder="1" applyAlignment="1">
      <alignment vertical="center"/>
    </xf>
    <xf numFmtId="167" fontId="3" fillId="2" borderId="0" xfId="0" applyNumberFormat="1" applyFont="1" applyFill="1" applyBorder="1" applyAlignment="1">
      <alignment vertical="center"/>
    </xf>
    <xf numFmtId="2" fontId="3" fillId="2" borderId="0" xfId="2" applyNumberFormat="1" applyFont="1" applyFill="1" applyBorder="1" applyAlignment="1">
      <alignment vertical="center"/>
    </xf>
    <xf numFmtId="2" fontId="3" fillId="2" borderId="0" xfId="0" applyNumberFormat="1" applyFont="1" applyFill="1" applyBorder="1" applyAlignment="1">
      <alignment horizontal="right" vertical="center"/>
    </xf>
    <xf numFmtId="0" fontId="5" fillId="2" borderId="19" xfId="0" applyFont="1" applyFill="1" applyBorder="1" applyAlignment="1">
      <alignment vertical="center" wrapText="1"/>
    </xf>
    <xf numFmtId="0" fontId="5" fillId="2" borderId="0" xfId="0" applyFont="1" applyFill="1" applyBorder="1" applyAlignment="1">
      <alignment vertical="center" wrapText="1"/>
    </xf>
    <xf numFmtId="0" fontId="23" fillId="2" borderId="19" xfId="0" applyFont="1" applyFill="1" applyBorder="1" applyAlignment="1">
      <alignment vertical="center" wrapText="1"/>
    </xf>
    <xf numFmtId="0" fontId="23" fillId="2" borderId="0" xfId="0" applyFont="1" applyFill="1" applyBorder="1" applyAlignment="1">
      <alignment vertical="center" wrapText="1"/>
    </xf>
    <xf numFmtId="0" fontId="5" fillId="2" borderId="19" xfId="0" applyFont="1" applyFill="1" applyBorder="1" applyAlignment="1" applyProtection="1">
      <alignment vertical="center" wrapText="1"/>
      <protection locked="0"/>
    </xf>
    <xf numFmtId="0" fontId="5" fillId="2" borderId="0" xfId="0" applyFont="1" applyFill="1" applyBorder="1" applyAlignment="1" applyProtection="1">
      <alignment vertical="center" wrapText="1"/>
      <protection locked="0"/>
    </xf>
    <xf numFmtId="0" fontId="3" fillId="2" borderId="0" xfId="0" applyFont="1" applyFill="1" applyBorder="1" applyAlignment="1">
      <alignment vertical="center" wrapText="1"/>
    </xf>
    <xf numFmtId="0" fontId="3" fillId="2" borderId="22" xfId="0" applyFont="1" applyFill="1" applyBorder="1" applyAlignment="1">
      <alignment vertical="center"/>
    </xf>
    <xf numFmtId="0" fontId="20" fillId="2" borderId="11" xfId="0" applyFont="1" applyFill="1" applyBorder="1" applyAlignment="1">
      <alignment vertical="center"/>
    </xf>
    <xf numFmtId="0" fontId="3" fillId="2" borderId="5" xfId="1" applyNumberFormat="1" applyFont="1" applyFill="1" applyBorder="1" applyAlignment="1">
      <alignment vertical="center"/>
    </xf>
    <xf numFmtId="164" fontId="5" fillId="2" borderId="5" xfId="1" applyFont="1" applyFill="1" applyBorder="1" applyAlignment="1">
      <alignment horizontal="right" vertical="center"/>
    </xf>
    <xf numFmtId="166" fontId="3" fillId="2" borderId="5" xfId="0" applyNumberFormat="1" applyFont="1" applyFill="1" applyBorder="1" applyAlignment="1">
      <alignment vertical="center"/>
    </xf>
    <xf numFmtId="0" fontId="3" fillId="2" borderId="12" xfId="0" applyFont="1" applyFill="1" applyBorder="1" applyAlignment="1">
      <alignment vertical="center"/>
    </xf>
    <xf numFmtId="0" fontId="3" fillId="2" borderId="9" xfId="0" applyFont="1" applyFill="1" applyBorder="1" applyAlignment="1">
      <alignment vertical="center"/>
    </xf>
    <xf numFmtId="0" fontId="20" fillId="2" borderId="0" xfId="0" applyFont="1" applyFill="1" applyBorder="1" applyAlignment="1">
      <alignment vertical="center"/>
    </xf>
    <xf numFmtId="0" fontId="3" fillId="2" borderId="0" xfId="1" applyNumberFormat="1" applyFont="1" applyFill="1" applyBorder="1" applyAlignment="1">
      <alignment vertical="center"/>
    </xf>
    <xf numFmtId="166" fontId="3" fillId="2" borderId="0" xfId="0" applyNumberFormat="1" applyFont="1" applyFill="1" applyBorder="1" applyAlignment="1">
      <alignment vertical="center"/>
    </xf>
    <xf numFmtId="0" fontId="3" fillId="2" borderId="7" xfId="0" applyFont="1" applyFill="1" applyBorder="1" applyAlignment="1">
      <alignment vertical="center"/>
    </xf>
    <xf numFmtId="0" fontId="3" fillId="2" borderId="11" xfId="0" applyFont="1" applyFill="1" applyBorder="1" applyAlignment="1" applyProtection="1">
      <alignment vertical="center"/>
      <protection hidden="1"/>
    </xf>
    <xf numFmtId="0" fontId="20" fillId="2" borderId="5" xfId="0" applyFont="1" applyFill="1" applyBorder="1" applyAlignment="1">
      <alignment vertical="center"/>
    </xf>
    <xf numFmtId="0" fontId="3" fillId="2" borderId="5" xfId="0" applyNumberFormat="1" applyFont="1" applyFill="1" applyBorder="1" applyAlignment="1">
      <alignment vertical="center"/>
    </xf>
    <xf numFmtId="0" fontId="3" fillId="3" borderId="0" xfId="0" applyFont="1" applyFill="1" applyBorder="1" applyAlignment="1">
      <alignment vertical="center"/>
    </xf>
    <xf numFmtId="0" fontId="20" fillId="3" borderId="0" xfId="1" applyNumberFormat="1" applyFont="1" applyFill="1" applyBorder="1" applyAlignment="1">
      <alignment vertical="center"/>
    </xf>
    <xf numFmtId="0" fontId="3" fillId="3" borderId="0" xfId="1" applyNumberFormat="1" applyFont="1" applyFill="1" applyBorder="1" applyAlignment="1">
      <alignment vertical="center"/>
    </xf>
    <xf numFmtId="164" fontId="5" fillId="3" borderId="0" xfId="1" applyFont="1" applyFill="1" applyBorder="1" applyAlignment="1">
      <alignment horizontal="right" vertical="center"/>
    </xf>
    <xf numFmtId="165" fontId="3" fillId="3" borderId="0" xfId="1" applyNumberFormat="1" applyFont="1" applyFill="1" applyBorder="1" applyAlignment="1">
      <alignment vertical="center"/>
    </xf>
    <xf numFmtId="164" fontId="3" fillId="3" borderId="0" xfId="1" applyFont="1" applyFill="1" applyBorder="1" applyAlignment="1">
      <alignment vertical="center"/>
    </xf>
    <xf numFmtId="0" fontId="3" fillId="3" borderId="7" xfId="0" applyFont="1" applyFill="1" applyBorder="1" applyAlignment="1">
      <alignment vertical="center"/>
    </xf>
    <xf numFmtId="0" fontId="28" fillId="3" borderId="0" xfId="0" applyFont="1" applyFill="1" applyBorder="1" applyAlignment="1">
      <alignment vertical="center"/>
    </xf>
    <xf numFmtId="0" fontId="15" fillId="3" borderId="0" xfId="0" applyFont="1" applyFill="1" applyBorder="1" applyAlignment="1">
      <alignment vertical="center"/>
    </xf>
    <xf numFmtId="0" fontId="15" fillId="3" borderId="0" xfId="0" applyNumberFormat="1" applyFont="1" applyFill="1" applyBorder="1" applyAlignment="1">
      <alignment vertical="center"/>
    </xf>
    <xf numFmtId="164" fontId="13" fillId="3" borderId="0" xfId="1" applyFont="1" applyFill="1" applyBorder="1" applyAlignment="1">
      <alignment horizontal="right" vertical="center"/>
    </xf>
    <xf numFmtId="49" fontId="3" fillId="3" borderId="5" xfId="0" applyNumberFormat="1" applyFont="1" applyFill="1" applyBorder="1" applyAlignment="1">
      <alignment vertical="center"/>
    </xf>
    <xf numFmtId="0" fontId="20" fillId="3" borderId="5" xfId="0" applyFont="1" applyFill="1" applyBorder="1" applyAlignment="1">
      <alignment vertical="center"/>
    </xf>
    <xf numFmtId="0" fontId="3" fillId="3" borderId="5" xfId="0" applyFont="1" applyFill="1" applyBorder="1" applyAlignment="1">
      <alignment vertical="center"/>
    </xf>
    <xf numFmtId="0" fontId="3" fillId="3" borderId="5" xfId="1" applyNumberFormat="1" applyFont="1" applyFill="1" applyBorder="1" applyAlignment="1">
      <alignment vertical="center"/>
    </xf>
    <xf numFmtId="164" fontId="5" fillId="3" borderId="5" xfId="1" applyFont="1" applyFill="1" applyBorder="1" applyAlignment="1">
      <alignment horizontal="right" vertical="center"/>
    </xf>
    <xf numFmtId="166" fontId="3" fillId="3" borderId="5" xfId="0" applyNumberFormat="1" applyFont="1" applyFill="1" applyBorder="1" applyAlignment="1">
      <alignment vertical="center"/>
    </xf>
    <xf numFmtId="165" fontId="3" fillId="3" borderId="12" xfId="0" applyNumberFormat="1" applyFont="1" applyFill="1" applyBorder="1" applyAlignment="1">
      <alignment vertical="center"/>
    </xf>
    <xf numFmtId="49" fontId="19" fillId="2" borderId="21" xfId="0" applyNumberFormat="1" applyFont="1" applyFill="1" applyBorder="1" applyAlignment="1">
      <alignment vertical="center"/>
    </xf>
    <xf numFmtId="49" fontId="19" fillId="2" borderId="16" xfId="0" applyNumberFormat="1" applyFont="1" applyFill="1" applyBorder="1" applyAlignment="1">
      <alignment vertical="center"/>
    </xf>
    <xf numFmtId="49" fontId="19" fillId="2" borderId="18" xfId="0" applyNumberFormat="1" applyFont="1" applyFill="1" applyBorder="1" applyAlignment="1">
      <alignment vertical="center"/>
    </xf>
    <xf numFmtId="49" fontId="3" fillId="2" borderId="15" xfId="0" applyNumberFormat="1" applyFont="1" applyFill="1" applyBorder="1" applyAlignment="1">
      <alignment vertical="center"/>
    </xf>
    <xf numFmtId="0" fontId="5" fillId="2" borderId="17" xfId="0" applyFont="1" applyFill="1" applyBorder="1" applyAlignment="1">
      <alignment vertical="center" wrapText="1"/>
    </xf>
    <xf numFmtId="0" fontId="3" fillId="2" borderId="21" xfId="0" applyFont="1" applyFill="1" applyBorder="1" applyAlignment="1">
      <alignment vertical="center" wrapText="1"/>
    </xf>
    <xf numFmtId="0" fontId="3" fillId="2" borderId="16" xfId="0" applyFont="1" applyFill="1" applyBorder="1" applyAlignment="1">
      <alignment vertical="center" wrapText="1"/>
    </xf>
    <xf numFmtId="0" fontId="8" fillId="2" borderId="19" xfId="0" applyFont="1" applyFill="1" applyBorder="1" applyAlignment="1">
      <alignment vertical="center"/>
    </xf>
    <xf numFmtId="49" fontId="29" fillId="2" borderId="8" xfId="0" applyNumberFormat="1" applyFont="1" applyFill="1" applyBorder="1" applyAlignment="1">
      <alignment vertical="center"/>
    </xf>
    <xf numFmtId="0" fontId="19" fillId="2" borderId="0" xfId="0" applyFont="1" applyFill="1" applyBorder="1" applyAlignment="1">
      <alignment vertical="center"/>
    </xf>
    <xf numFmtId="49" fontId="22" fillId="2" borderId="0" xfId="0" applyNumberFormat="1" applyFont="1" applyFill="1" applyBorder="1" applyAlignment="1">
      <alignment vertical="center"/>
    </xf>
    <xf numFmtId="0" fontId="12" fillId="2" borderId="0" xfId="0" applyFont="1" applyFill="1" applyBorder="1" applyAlignment="1">
      <alignment vertical="center"/>
    </xf>
    <xf numFmtId="165" fontId="7" fillId="4" borderId="1" xfId="1" applyNumberFormat="1" applyFont="1" applyFill="1" applyBorder="1" applyAlignment="1" applyProtection="1">
      <alignment horizontal="center" wrapText="1"/>
      <protection hidden="1"/>
    </xf>
    <xf numFmtId="165" fontId="3" fillId="3" borderId="3" xfId="1" applyNumberFormat="1" applyFont="1" applyFill="1" applyBorder="1" applyAlignment="1">
      <alignment vertical="center"/>
    </xf>
    <xf numFmtId="165" fontId="3" fillId="5" borderId="16" xfId="1" applyNumberFormat="1" applyFont="1" applyFill="1" applyBorder="1" applyAlignment="1">
      <alignment vertical="center"/>
    </xf>
    <xf numFmtId="165" fontId="3" fillId="5" borderId="14" xfId="1" applyNumberFormat="1" applyFont="1" applyFill="1" applyBorder="1" applyAlignment="1">
      <alignment vertical="center"/>
    </xf>
    <xf numFmtId="165" fontId="20" fillId="5" borderId="14" xfId="1" applyNumberFormat="1" applyFont="1" applyFill="1" applyBorder="1" applyAlignment="1">
      <alignment vertical="center"/>
    </xf>
    <xf numFmtId="165" fontId="22" fillId="5" borderId="14" xfId="1" applyNumberFormat="1" applyFont="1" applyFill="1" applyBorder="1" applyAlignment="1">
      <alignment vertical="center"/>
    </xf>
    <xf numFmtId="165" fontId="3" fillId="5" borderId="17" xfId="1" applyNumberFormat="1" applyFont="1" applyFill="1" applyBorder="1" applyAlignment="1">
      <alignment vertical="center"/>
    </xf>
    <xf numFmtId="165" fontId="3" fillId="3" borderId="9" xfId="1" applyNumberFormat="1" applyFont="1" applyFill="1" applyBorder="1" applyAlignment="1">
      <alignment vertical="center"/>
    </xf>
    <xf numFmtId="165" fontId="3" fillId="2" borderId="9" xfId="1" applyNumberFormat="1" applyFont="1" applyFill="1" applyBorder="1" applyAlignment="1">
      <alignment vertical="center"/>
    </xf>
    <xf numFmtId="165" fontId="3" fillId="2" borderId="0" xfId="1" applyNumberFormat="1" applyFont="1" applyFill="1" applyBorder="1" applyAlignment="1">
      <alignment vertical="center"/>
    </xf>
    <xf numFmtId="165" fontId="3" fillId="2" borderId="5" xfId="1" applyNumberFormat="1" applyFont="1" applyFill="1" applyBorder="1" applyAlignment="1">
      <alignment vertical="center"/>
    </xf>
    <xf numFmtId="165" fontId="15" fillId="3" borderId="0" xfId="1" applyNumberFormat="1" applyFont="1" applyFill="1" applyBorder="1" applyAlignment="1">
      <alignment vertical="center"/>
    </xf>
    <xf numFmtId="165" fontId="3" fillId="3" borderId="5" xfId="1" applyNumberFormat="1" applyFont="1" applyFill="1" applyBorder="1" applyAlignment="1">
      <alignment vertical="center"/>
    </xf>
    <xf numFmtId="165" fontId="17" fillId="2" borderId="14" xfId="1" applyNumberFormat="1" applyFont="1" applyFill="1" applyBorder="1" applyAlignment="1" applyProtection="1">
      <alignment horizontal="center" vertical="center"/>
      <protection hidden="1"/>
    </xf>
    <xf numFmtId="165" fontId="16" fillId="2" borderId="14" xfId="1" applyNumberFormat="1" applyFont="1" applyFill="1" applyBorder="1" applyAlignment="1" applyProtection="1">
      <alignment horizontal="left" vertical="center" wrapText="1"/>
      <protection hidden="1"/>
    </xf>
    <xf numFmtId="165" fontId="20" fillId="2" borderId="14" xfId="1" applyNumberFormat="1" applyFont="1" applyFill="1" applyBorder="1" applyAlignment="1" applyProtection="1">
      <alignment vertical="center"/>
      <protection hidden="1"/>
    </xf>
    <xf numFmtId="165" fontId="18" fillId="2" borderId="14" xfId="1" applyNumberFormat="1" applyFont="1" applyFill="1" applyBorder="1" applyAlignment="1" applyProtection="1">
      <alignment vertical="center"/>
      <protection hidden="1"/>
    </xf>
    <xf numFmtId="165" fontId="19" fillId="2" borderId="14" xfId="1" applyNumberFormat="1" applyFont="1" applyFill="1" applyBorder="1" applyAlignment="1" applyProtection="1">
      <alignment horizontal="right" vertical="center"/>
      <protection hidden="1"/>
    </xf>
    <xf numFmtId="165" fontId="17" fillId="2" borderId="14" xfId="1" applyNumberFormat="1" applyFont="1" applyFill="1" applyBorder="1" applyAlignment="1" applyProtection="1">
      <alignment horizontal="right" vertical="center"/>
      <protection hidden="1"/>
    </xf>
    <xf numFmtId="165" fontId="18" fillId="2" borderId="0" xfId="1" applyNumberFormat="1" applyFont="1" applyFill="1" applyBorder="1" applyProtection="1">
      <protection hidden="1"/>
    </xf>
    <xf numFmtId="0" fontId="6" fillId="3" borderId="2" xfId="0" applyFont="1" applyFill="1" applyBorder="1" applyAlignment="1" applyProtection="1">
      <alignment horizontal="center"/>
      <protection hidden="1"/>
    </xf>
    <xf numFmtId="0" fontId="6" fillId="3" borderId="3" xfId="0" applyFont="1" applyFill="1" applyBorder="1" applyAlignment="1" applyProtection="1">
      <alignment horizontal="center"/>
      <protection hidden="1"/>
    </xf>
    <xf numFmtId="0" fontId="6" fillId="3" borderId="6" xfId="0" applyFont="1" applyFill="1" applyBorder="1" applyAlignment="1" applyProtection="1">
      <alignment horizontal="center"/>
      <protection hidden="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284698</xdr:colOff>
      <xdr:row>4</xdr:row>
      <xdr:rowOff>79372</xdr:rowOff>
    </xdr:from>
    <xdr:to>
      <xdr:col>1</xdr:col>
      <xdr:colOff>3057525</xdr:colOff>
      <xdr:row>4</xdr:row>
      <xdr:rowOff>728546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248" y="936622"/>
          <a:ext cx="2772827" cy="6491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wald\Local%20Settings\Temporary%20Internet%20Files\Content.IE5\TFZJTDCA\PSYCHIATRY%20CMS%20MODEL%20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tems"/>
      <sheetName val="Labour"/>
      <sheetName val="Standard Equipment"/>
      <sheetName val="Special Equipment"/>
      <sheetName val="Overheads"/>
      <sheetName val="Responsibility Values"/>
      <sheetName val="Parameters"/>
      <sheetName val="Survey"/>
    </sheetNames>
    <sheetDataSet>
      <sheetData sheetId="0" refreshError="1"/>
      <sheetData sheetId="1" refreshError="1"/>
      <sheetData sheetId="2" refreshError="1"/>
      <sheetData sheetId="3" refreshError="1"/>
      <sheetData sheetId="4" refreshError="1"/>
      <sheetData sheetId="5" refreshError="1"/>
      <sheetData sheetId="6">
        <row r="20">
          <cell r="C20">
            <v>0.14000000000000001</v>
          </cell>
        </row>
        <row r="38">
          <cell r="C38">
            <v>5.7141124834168489</v>
          </cell>
        </row>
        <row r="45">
          <cell r="C45">
            <v>9.1992054483541423</v>
          </cell>
        </row>
      </sheetData>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0"/>
  <sheetViews>
    <sheetView tabSelected="1" zoomScale="90" zoomScaleNormal="90" workbookViewId="0">
      <pane xSplit="2" ySplit="7" topLeftCell="C8" activePane="bottomRight" state="frozen"/>
      <selection pane="topRight" activeCell="C1" sqref="C1"/>
      <selection pane="bottomLeft" activeCell="A8" sqref="A8"/>
      <selection pane="bottomRight" activeCell="D146" sqref="D146"/>
    </sheetView>
  </sheetViews>
  <sheetFormatPr defaultColWidth="9.140625" defaultRowHeight="12.75" x14ac:dyDescent="0.2"/>
  <cols>
    <col min="1" max="1" width="8.85546875" style="49" bestFit="1" customWidth="1"/>
    <col min="2" max="2" width="81.85546875" style="17" customWidth="1"/>
    <col min="3" max="3" width="10.7109375" style="39" hidden="1" customWidth="1"/>
    <col min="4" max="4" width="11" style="2" bestFit="1" customWidth="1"/>
    <col min="5" max="5" width="7.28515625" style="37" customWidth="1"/>
    <col min="6" max="6" width="12.5703125" style="84" hidden="1" customWidth="1"/>
    <col min="7" max="7" width="11.42578125" style="84" customWidth="1"/>
    <col min="8" max="8" width="9" style="84" bestFit="1" customWidth="1"/>
    <col min="9" max="9" width="10.7109375" style="5" customWidth="1"/>
    <col min="10" max="10" width="10.7109375" style="6" customWidth="1"/>
    <col min="11" max="11" width="12" style="8" bestFit="1" customWidth="1"/>
    <col min="12" max="12" width="10.140625" style="7" bestFit="1" customWidth="1"/>
    <col min="13" max="13" width="10.140625" style="7" customWidth="1"/>
    <col min="14" max="14" width="7.85546875" style="8" bestFit="1" customWidth="1"/>
    <col min="15" max="15" width="10.140625" style="5" bestFit="1" customWidth="1"/>
    <col min="16" max="16" width="9.85546875" style="6" bestFit="1" customWidth="1"/>
    <col min="17" max="17" width="11.7109375" style="9" customWidth="1"/>
    <col min="18" max="16384" width="9.140625" style="2"/>
  </cols>
  <sheetData>
    <row r="1" spans="1:17" ht="23.25" x14ac:dyDescent="0.35">
      <c r="A1" s="40" t="s">
        <v>21</v>
      </c>
      <c r="B1" s="1"/>
      <c r="C1" s="50"/>
      <c r="D1" s="1"/>
      <c r="E1" s="36"/>
      <c r="F1" s="93"/>
      <c r="G1" s="93"/>
      <c r="H1" s="93"/>
      <c r="I1" s="18"/>
      <c r="J1" s="1"/>
      <c r="K1" s="24"/>
      <c r="L1" s="1"/>
      <c r="M1" s="1"/>
      <c r="N1" s="24"/>
      <c r="O1" s="1"/>
      <c r="P1" s="24"/>
      <c r="Q1" s="54"/>
    </row>
    <row r="2" spans="1:17" x14ac:dyDescent="0.2">
      <c r="A2" s="41"/>
      <c r="B2" s="3"/>
      <c r="C2" s="51"/>
      <c r="D2" s="4"/>
    </row>
    <row r="3" spans="1:17" ht="15.75" x14ac:dyDescent="0.25">
      <c r="A3" s="42" t="s">
        <v>7</v>
      </c>
      <c r="B3" s="22"/>
      <c r="C3" s="52"/>
      <c r="D3" s="22"/>
      <c r="E3" s="38"/>
      <c r="F3" s="94"/>
      <c r="G3" s="94"/>
      <c r="H3" s="94"/>
      <c r="I3" s="22"/>
      <c r="J3" s="22"/>
      <c r="K3" s="25"/>
      <c r="L3" s="22"/>
      <c r="M3" s="22"/>
      <c r="N3" s="25"/>
      <c r="O3" s="22"/>
      <c r="P3" s="25"/>
      <c r="Q3" s="31"/>
    </row>
    <row r="4" spans="1:17" ht="15.75" x14ac:dyDescent="0.25">
      <c r="A4" s="43"/>
      <c r="B4" s="23"/>
      <c r="C4" s="282" t="s">
        <v>2</v>
      </c>
      <c r="D4" s="283"/>
      <c r="E4" s="284"/>
      <c r="F4" s="282" t="s">
        <v>8</v>
      </c>
      <c r="G4" s="283"/>
      <c r="H4" s="283"/>
      <c r="I4" s="283"/>
      <c r="J4" s="283"/>
      <c r="K4" s="283"/>
      <c r="L4" s="283"/>
      <c r="M4" s="283"/>
      <c r="N4" s="283"/>
      <c r="O4" s="283"/>
      <c r="P4" s="283"/>
      <c r="Q4" s="284"/>
    </row>
    <row r="5" spans="1:17" ht="73.5" customHeight="1" x14ac:dyDescent="0.2">
      <c r="A5" s="26" t="s">
        <v>0</v>
      </c>
      <c r="B5" s="27" t="s">
        <v>1</v>
      </c>
      <c r="C5" s="28" t="s">
        <v>160</v>
      </c>
      <c r="D5" s="28" t="s">
        <v>22</v>
      </c>
      <c r="E5" s="28" t="s">
        <v>23</v>
      </c>
      <c r="F5" s="21" t="s">
        <v>181</v>
      </c>
      <c r="G5" s="21" t="s">
        <v>9</v>
      </c>
      <c r="H5" s="21" t="s">
        <v>197</v>
      </c>
      <c r="I5" s="21" t="s">
        <v>195</v>
      </c>
      <c r="J5" s="21" t="s">
        <v>196</v>
      </c>
      <c r="K5" s="20" t="s">
        <v>130</v>
      </c>
      <c r="L5" s="21" t="s">
        <v>24</v>
      </c>
      <c r="M5" s="21" t="s">
        <v>25</v>
      </c>
      <c r="N5" s="20" t="s">
        <v>6</v>
      </c>
      <c r="O5" s="21" t="s">
        <v>10</v>
      </c>
      <c r="P5" s="21" t="s">
        <v>12</v>
      </c>
      <c r="Q5" s="21" t="s">
        <v>11</v>
      </c>
    </row>
    <row r="6" spans="1:17" ht="13.5" customHeight="1" x14ac:dyDescent="0.2">
      <c r="A6" s="44"/>
      <c r="B6" s="10"/>
      <c r="C6" s="29"/>
      <c r="D6" s="29"/>
      <c r="E6" s="29"/>
      <c r="F6" s="85"/>
      <c r="G6" s="85"/>
      <c r="H6" s="85"/>
      <c r="I6" s="19"/>
      <c r="J6" s="12"/>
      <c r="K6" s="13"/>
      <c r="L6" s="11"/>
      <c r="M6" s="11"/>
      <c r="N6" s="13"/>
      <c r="O6" s="11"/>
      <c r="P6" s="12"/>
      <c r="Q6" s="11"/>
    </row>
    <row r="7" spans="1:17" x14ac:dyDescent="0.2">
      <c r="A7" s="44"/>
      <c r="B7" s="10"/>
      <c r="C7" s="30" t="s">
        <v>2</v>
      </c>
      <c r="D7" s="30" t="s">
        <v>2</v>
      </c>
      <c r="E7" s="30" t="s">
        <v>2</v>
      </c>
      <c r="F7" s="14" t="s">
        <v>3</v>
      </c>
      <c r="G7" s="14" t="s">
        <v>3</v>
      </c>
      <c r="H7" s="14" t="s">
        <v>3</v>
      </c>
      <c r="I7" s="14" t="s">
        <v>3</v>
      </c>
      <c r="J7" s="14" t="s">
        <v>3</v>
      </c>
      <c r="K7" s="14" t="s">
        <v>3</v>
      </c>
      <c r="L7" s="14" t="s">
        <v>3</v>
      </c>
      <c r="M7" s="14" t="s">
        <v>3</v>
      </c>
      <c r="N7" s="262" t="s">
        <v>3</v>
      </c>
      <c r="O7" s="14" t="s">
        <v>3</v>
      </c>
      <c r="P7" s="14" t="s">
        <v>3</v>
      </c>
      <c r="Q7" s="14" t="s">
        <v>3</v>
      </c>
    </row>
    <row r="8" spans="1:17" x14ac:dyDescent="0.2">
      <c r="A8" s="45"/>
      <c r="B8" s="32"/>
      <c r="C8" s="53"/>
      <c r="D8" s="33"/>
      <c r="E8" s="33"/>
      <c r="F8" s="95"/>
      <c r="G8" s="95"/>
      <c r="H8" s="95"/>
      <c r="I8" s="34"/>
      <c r="J8" s="34"/>
      <c r="K8" s="16"/>
      <c r="L8" s="35"/>
      <c r="M8" s="35"/>
      <c r="N8" s="16"/>
      <c r="O8" s="34"/>
      <c r="P8" s="15"/>
      <c r="Q8" s="34"/>
    </row>
    <row r="9" spans="1:17" x14ac:dyDescent="0.2">
      <c r="A9" s="46"/>
      <c r="B9" s="99" t="s">
        <v>5</v>
      </c>
      <c r="C9" s="100"/>
      <c r="D9" s="101"/>
      <c r="E9" s="102"/>
      <c r="F9" s="103"/>
      <c r="G9" s="104"/>
      <c r="H9" s="104"/>
      <c r="I9" s="105"/>
      <c r="J9" s="106"/>
      <c r="K9" s="106"/>
      <c r="L9" s="105"/>
      <c r="M9" s="105"/>
      <c r="N9" s="107"/>
      <c r="O9" s="108"/>
      <c r="P9" s="108"/>
      <c r="Q9" s="109"/>
    </row>
    <row r="10" spans="1:17" s="281" customFormat="1" x14ac:dyDescent="0.2">
      <c r="A10" s="275"/>
      <c r="B10" s="276" t="s">
        <v>26</v>
      </c>
      <c r="C10" s="277"/>
      <c r="D10" s="278"/>
      <c r="E10" s="278"/>
      <c r="F10" s="279"/>
      <c r="G10" s="280">
        <v>12.285120000000001</v>
      </c>
      <c r="H10" s="280">
        <v>8.9600000000000009</v>
      </c>
      <c r="I10" s="110">
        <v>9.11</v>
      </c>
      <c r="J10" s="110">
        <v>9.5</v>
      </c>
      <c r="K10" s="110">
        <v>8.8788800000000005</v>
      </c>
      <c r="L10" s="110">
        <v>8.77</v>
      </c>
      <c r="M10" s="110"/>
      <c r="N10" s="111"/>
      <c r="O10" s="110">
        <v>9.01</v>
      </c>
      <c r="P10" s="110">
        <v>9.1769999999999996</v>
      </c>
      <c r="Q10" s="110">
        <v>8.6900000000000013</v>
      </c>
    </row>
    <row r="11" spans="1:17" x14ac:dyDescent="0.2">
      <c r="A11" s="66"/>
      <c r="B11" s="112"/>
      <c r="C11" s="113"/>
      <c r="D11" s="114"/>
      <c r="E11" s="114"/>
      <c r="F11" s="115"/>
      <c r="G11" s="116"/>
      <c r="H11" s="116"/>
      <c r="I11" s="66"/>
      <c r="J11" s="66"/>
      <c r="K11" s="117"/>
      <c r="L11" s="66"/>
      <c r="M11" s="66"/>
      <c r="N11" s="118"/>
      <c r="O11" s="119"/>
      <c r="P11" s="66"/>
      <c r="Q11" s="66"/>
    </row>
    <row r="12" spans="1:17" ht="12.75" customHeight="1" x14ac:dyDescent="0.2">
      <c r="A12" s="81" t="s">
        <v>13</v>
      </c>
      <c r="B12" s="120" t="s">
        <v>27</v>
      </c>
      <c r="C12" s="121"/>
      <c r="D12" s="122"/>
      <c r="E12" s="123"/>
      <c r="F12" s="124"/>
      <c r="G12" s="125"/>
      <c r="H12" s="125"/>
      <c r="I12" s="126"/>
      <c r="J12" s="126"/>
      <c r="K12" s="127"/>
      <c r="L12" s="128"/>
      <c r="M12" s="127"/>
      <c r="N12" s="263"/>
      <c r="O12" s="127"/>
      <c r="P12" s="126"/>
      <c r="Q12" s="129"/>
    </row>
    <row r="13" spans="1:17" x14ac:dyDescent="0.2">
      <c r="A13" s="67"/>
      <c r="B13" s="130"/>
      <c r="C13" s="131"/>
      <c r="D13" s="132"/>
      <c r="E13" s="133"/>
      <c r="F13" s="134"/>
      <c r="G13" s="135"/>
      <c r="H13" s="135"/>
      <c r="I13" s="136"/>
      <c r="J13" s="136"/>
      <c r="K13" s="137"/>
      <c r="L13" s="138"/>
      <c r="M13" s="137"/>
      <c r="N13" s="264"/>
      <c r="O13" s="137"/>
      <c r="P13" s="136"/>
      <c r="Q13" s="139"/>
    </row>
    <row r="14" spans="1:17" x14ac:dyDescent="0.2">
      <c r="A14" s="56" t="s">
        <v>28</v>
      </c>
      <c r="B14" s="98" t="s">
        <v>29</v>
      </c>
      <c r="C14" s="70">
        <v>10</v>
      </c>
      <c r="D14" s="86">
        <v>5</v>
      </c>
      <c r="E14" s="140">
        <v>5</v>
      </c>
      <c r="F14" s="96">
        <f>IF(C14&gt;0,ROUNDDOWN(C14*G$10,1),"")</f>
        <v>122.8</v>
      </c>
      <c r="G14" s="97">
        <f>IF(D14&gt;0,ROUNDDOWN(D14*G$10,1),"")</f>
        <v>61.4</v>
      </c>
      <c r="H14" s="97">
        <v>44.8</v>
      </c>
      <c r="I14" s="88">
        <v>45.5</v>
      </c>
      <c r="J14" s="88">
        <v>47</v>
      </c>
      <c r="K14" s="89">
        <f>E14*$K$10</f>
        <v>44.394400000000005</v>
      </c>
      <c r="L14" s="90">
        <v>43.8</v>
      </c>
      <c r="M14" s="91">
        <v>43.8</v>
      </c>
      <c r="N14" s="265">
        <f>M14/E14</f>
        <v>8.76</v>
      </c>
      <c r="O14" s="88">
        <v>45</v>
      </c>
      <c r="P14" s="89">
        <f>E14*$P$8</f>
        <v>0</v>
      </c>
      <c r="Q14" s="68">
        <v>43.6</v>
      </c>
    </row>
    <row r="15" spans="1:17" x14ac:dyDescent="0.2">
      <c r="A15" s="56" t="s">
        <v>30</v>
      </c>
      <c r="B15" s="98" t="s">
        <v>31</v>
      </c>
      <c r="C15" s="70">
        <v>14</v>
      </c>
      <c r="D15" s="86">
        <v>10</v>
      </c>
      <c r="E15" s="140">
        <v>10</v>
      </c>
      <c r="F15" s="96">
        <f t="shared" ref="F15:F18" si="0">IF(C15&gt;0,ROUNDDOWN(C15*G$10,1),"")</f>
        <v>171.9</v>
      </c>
      <c r="G15" s="97">
        <f t="shared" ref="G15:G18" si="1">IF(D15&gt;0,ROUNDDOWN(D15*G$10,1),"")</f>
        <v>122.8</v>
      </c>
      <c r="H15" s="97">
        <v>89.6</v>
      </c>
      <c r="I15" s="88">
        <v>91.1</v>
      </c>
      <c r="J15" s="88">
        <v>95</v>
      </c>
      <c r="K15" s="89">
        <f>E15*$K$10</f>
        <v>88.788800000000009</v>
      </c>
      <c r="L15" s="90">
        <v>87.7</v>
      </c>
      <c r="M15" s="91">
        <v>87.7</v>
      </c>
      <c r="N15" s="265">
        <f>M15/E15</f>
        <v>8.77</v>
      </c>
      <c r="O15" s="88">
        <v>90.1</v>
      </c>
      <c r="P15" s="89">
        <f>E15*$P$8</f>
        <v>0</v>
      </c>
      <c r="Q15" s="68">
        <v>86.9</v>
      </c>
    </row>
    <row r="16" spans="1:17" x14ac:dyDescent="0.2">
      <c r="A16" s="56" t="s">
        <v>32</v>
      </c>
      <c r="B16" s="98" t="s">
        <v>33</v>
      </c>
      <c r="C16" s="70"/>
      <c r="D16" s="86">
        <v>15</v>
      </c>
      <c r="E16" s="140">
        <v>15</v>
      </c>
      <c r="F16" s="96" t="str">
        <f t="shared" si="0"/>
        <v/>
      </c>
      <c r="G16" s="97">
        <f t="shared" si="1"/>
        <v>184.2</v>
      </c>
      <c r="H16" s="97">
        <v>134.4</v>
      </c>
      <c r="I16" s="88">
        <v>136.30000000000001</v>
      </c>
      <c r="J16" s="88">
        <v>141.9</v>
      </c>
      <c r="K16" s="89">
        <f>E16*$K$10</f>
        <v>133.1832</v>
      </c>
      <c r="L16" s="90">
        <v>131.5</v>
      </c>
      <c r="M16" s="91">
        <v>131.5</v>
      </c>
      <c r="N16" s="265">
        <f>M16/E16</f>
        <v>8.7666666666666675</v>
      </c>
      <c r="O16" s="88">
        <v>135.1</v>
      </c>
      <c r="P16" s="89">
        <f>E16*$P$8</f>
        <v>0</v>
      </c>
      <c r="Q16" s="68">
        <v>130</v>
      </c>
    </row>
    <row r="17" spans="1:17" s="39" customFormat="1" x14ac:dyDescent="0.2">
      <c r="A17" s="57" t="s">
        <v>32</v>
      </c>
      <c r="B17" s="141" t="s">
        <v>138</v>
      </c>
      <c r="C17" s="70">
        <v>21</v>
      </c>
      <c r="D17" s="70"/>
      <c r="E17" s="142"/>
      <c r="F17" s="96">
        <f t="shared" si="0"/>
        <v>257.89999999999998</v>
      </c>
      <c r="G17" s="97" t="str">
        <f t="shared" si="1"/>
        <v/>
      </c>
      <c r="H17" s="97"/>
      <c r="I17" s="143"/>
      <c r="J17" s="143"/>
      <c r="K17" s="144"/>
      <c r="L17" s="145"/>
      <c r="M17" s="146"/>
      <c r="N17" s="266"/>
      <c r="O17" s="143"/>
      <c r="P17" s="144"/>
      <c r="Q17" s="69"/>
    </row>
    <row r="18" spans="1:17" x14ac:dyDescent="0.2">
      <c r="A18" s="56" t="s">
        <v>34</v>
      </c>
      <c r="B18" s="98" t="s">
        <v>35</v>
      </c>
      <c r="C18" s="70">
        <v>10</v>
      </c>
      <c r="D18" s="86">
        <v>5</v>
      </c>
      <c r="E18" s="140">
        <v>5</v>
      </c>
      <c r="F18" s="96">
        <f t="shared" si="0"/>
        <v>122.8</v>
      </c>
      <c r="G18" s="97">
        <f t="shared" si="1"/>
        <v>61.4</v>
      </c>
      <c r="H18" s="97">
        <v>44.8</v>
      </c>
      <c r="I18" s="88">
        <v>45.5</v>
      </c>
      <c r="J18" s="88">
        <v>47</v>
      </c>
      <c r="K18" s="89">
        <f>E18*$K$10</f>
        <v>44.394400000000005</v>
      </c>
      <c r="L18" s="90">
        <v>43.8</v>
      </c>
      <c r="M18" s="91">
        <v>43.8</v>
      </c>
      <c r="N18" s="265">
        <f>M18/E18</f>
        <v>8.76</v>
      </c>
      <c r="O18" s="88">
        <v>45</v>
      </c>
      <c r="P18" s="89">
        <f>E18*$P$8</f>
        <v>0</v>
      </c>
      <c r="Q18" s="68">
        <v>43.6</v>
      </c>
    </row>
    <row r="19" spans="1:17" x14ac:dyDescent="0.2">
      <c r="A19" s="56"/>
      <c r="B19" s="98"/>
      <c r="C19" s="70"/>
      <c r="D19" s="86"/>
      <c r="E19" s="140"/>
      <c r="F19" s="96"/>
      <c r="G19" s="97"/>
      <c r="H19" s="97"/>
      <c r="I19" s="88"/>
      <c r="J19" s="88"/>
      <c r="K19" s="89"/>
      <c r="L19" s="90"/>
      <c r="M19" s="88"/>
      <c r="N19" s="265"/>
      <c r="O19" s="88"/>
      <c r="P19" s="89"/>
      <c r="Q19" s="68"/>
    </row>
    <row r="20" spans="1:17" x14ac:dyDescent="0.2">
      <c r="A20" s="81" t="s">
        <v>14</v>
      </c>
      <c r="B20" s="120" t="s">
        <v>36</v>
      </c>
      <c r="C20" s="121"/>
      <c r="D20" s="122"/>
      <c r="E20" s="123"/>
      <c r="F20" s="124"/>
      <c r="G20" s="125"/>
      <c r="H20" s="125"/>
      <c r="I20" s="126"/>
      <c r="J20" s="126"/>
      <c r="K20" s="127"/>
      <c r="L20" s="128"/>
      <c r="M20" s="127"/>
      <c r="N20" s="263"/>
      <c r="O20" s="127"/>
      <c r="P20" s="126"/>
      <c r="Q20" s="129"/>
    </row>
    <row r="21" spans="1:17" x14ac:dyDescent="0.2">
      <c r="A21" s="55"/>
      <c r="B21" s="147"/>
      <c r="C21" s="70"/>
      <c r="D21" s="86"/>
      <c r="E21" s="140"/>
      <c r="F21" s="96"/>
      <c r="G21" s="97"/>
      <c r="H21" s="97"/>
      <c r="I21" s="88"/>
      <c r="J21" s="88"/>
      <c r="K21" s="89"/>
      <c r="L21" s="90"/>
      <c r="M21" s="88"/>
      <c r="N21" s="265"/>
      <c r="O21" s="88"/>
      <c r="P21" s="89"/>
      <c r="Q21" s="148"/>
    </row>
    <row r="22" spans="1:17" x14ac:dyDescent="0.2">
      <c r="A22" s="56" t="s">
        <v>37</v>
      </c>
      <c r="B22" s="98" t="s">
        <v>131</v>
      </c>
      <c r="C22" s="70">
        <v>13</v>
      </c>
      <c r="D22" s="86">
        <v>10</v>
      </c>
      <c r="E22" s="140">
        <v>10</v>
      </c>
      <c r="F22" s="96">
        <f t="shared" ref="F22:F24" si="2">IF(C22&gt;0,ROUNDDOWN(C22*G$10,1),"")</f>
        <v>159.69999999999999</v>
      </c>
      <c r="G22" s="97">
        <f t="shared" ref="G22:G24" si="3">IF(D22&gt;0,ROUNDDOWN(D22*G$10,1),"")</f>
        <v>122.8</v>
      </c>
      <c r="H22" s="97">
        <v>89.6</v>
      </c>
      <c r="I22" s="88">
        <v>91.1</v>
      </c>
      <c r="J22" s="88">
        <v>95</v>
      </c>
      <c r="K22" s="89">
        <f>E22*$K$10</f>
        <v>88.788800000000009</v>
      </c>
      <c r="L22" s="90">
        <v>87.7</v>
      </c>
      <c r="M22" s="91">
        <v>75.400000000000006</v>
      </c>
      <c r="N22" s="265">
        <f>M22/E22</f>
        <v>7.5400000000000009</v>
      </c>
      <c r="O22" s="88">
        <v>90.1</v>
      </c>
      <c r="P22" s="89">
        <f>E22*$P$8</f>
        <v>0</v>
      </c>
      <c r="Q22" s="68">
        <v>86.9</v>
      </c>
    </row>
    <row r="23" spans="1:17" x14ac:dyDescent="0.2">
      <c r="A23" s="56" t="s">
        <v>38</v>
      </c>
      <c r="B23" s="98" t="s">
        <v>139</v>
      </c>
      <c r="C23" s="70">
        <v>18</v>
      </c>
      <c r="D23" s="86">
        <v>15</v>
      </c>
      <c r="E23" s="140">
        <v>12</v>
      </c>
      <c r="F23" s="96">
        <f t="shared" si="2"/>
        <v>221.1</v>
      </c>
      <c r="G23" s="97">
        <f t="shared" si="3"/>
        <v>184.2</v>
      </c>
      <c r="H23" s="97">
        <v>107.6</v>
      </c>
      <c r="I23" s="88">
        <v>109.3</v>
      </c>
      <c r="J23" s="88">
        <v>113.3</v>
      </c>
      <c r="K23" s="89">
        <f>E23*$K$10</f>
        <v>106.54656</v>
      </c>
      <c r="L23" s="90">
        <v>105.2</v>
      </c>
      <c r="M23" s="91">
        <v>90.2</v>
      </c>
      <c r="N23" s="265">
        <f>M23/E23</f>
        <v>7.5166666666666666</v>
      </c>
      <c r="O23" s="88">
        <v>108</v>
      </c>
      <c r="P23" s="89">
        <f>E23*$P$8</f>
        <v>0</v>
      </c>
      <c r="Q23" s="68">
        <v>104.2</v>
      </c>
    </row>
    <row r="24" spans="1:17" x14ac:dyDescent="0.2">
      <c r="A24" s="56" t="s">
        <v>39</v>
      </c>
      <c r="B24" s="98" t="s">
        <v>140</v>
      </c>
      <c r="C24" s="70">
        <v>13</v>
      </c>
      <c r="D24" s="149">
        <v>10</v>
      </c>
      <c r="E24" s="140">
        <v>10</v>
      </c>
      <c r="F24" s="96">
        <f t="shared" si="2"/>
        <v>159.69999999999999</v>
      </c>
      <c r="G24" s="97">
        <f t="shared" si="3"/>
        <v>122.8</v>
      </c>
      <c r="H24" s="97">
        <v>89.6</v>
      </c>
      <c r="I24" s="88">
        <v>91.1</v>
      </c>
      <c r="J24" s="88">
        <v>95</v>
      </c>
      <c r="K24" s="89">
        <f>E24*$K$10</f>
        <v>88.788800000000009</v>
      </c>
      <c r="L24" s="90">
        <v>87.7</v>
      </c>
      <c r="M24" s="91">
        <v>87.7</v>
      </c>
      <c r="N24" s="265">
        <f>M24/E24</f>
        <v>8.77</v>
      </c>
      <c r="O24" s="88">
        <v>90.1</v>
      </c>
      <c r="P24" s="89">
        <f>E24*$P$8</f>
        <v>0</v>
      </c>
      <c r="Q24" s="68">
        <v>79.2</v>
      </c>
    </row>
    <row r="25" spans="1:17" x14ac:dyDescent="0.2">
      <c r="A25" s="56"/>
      <c r="B25" s="98"/>
      <c r="C25" s="70"/>
      <c r="D25" s="149"/>
      <c r="E25" s="140"/>
      <c r="F25" s="96"/>
      <c r="G25" s="97"/>
      <c r="H25" s="97"/>
      <c r="I25" s="88"/>
      <c r="J25" s="88"/>
      <c r="K25" s="89"/>
      <c r="L25" s="90"/>
      <c r="M25" s="88"/>
      <c r="N25" s="265"/>
      <c r="O25" s="88"/>
      <c r="P25" s="89"/>
      <c r="Q25" s="148"/>
    </row>
    <row r="26" spans="1:17" x14ac:dyDescent="0.2">
      <c r="A26" s="81" t="s">
        <v>15</v>
      </c>
      <c r="B26" s="120" t="s">
        <v>40</v>
      </c>
      <c r="C26" s="121"/>
      <c r="D26" s="122"/>
      <c r="E26" s="123"/>
      <c r="F26" s="124"/>
      <c r="G26" s="125"/>
      <c r="H26" s="125"/>
      <c r="I26" s="126"/>
      <c r="J26" s="126"/>
      <c r="K26" s="127"/>
      <c r="L26" s="128"/>
      <c r="M26" s="127"/>
      <c r="N26" s="263"/>
      <c r="O26" s="127"/>
      <c r="P26" s="126"/>
      <c r="Q26" s="129"/>
    </row>
    <row r="27" spans="1:17" x14ac:dyDescent="0.2">
      <c r="A27" s="55"/>
      <c r="B27" s="147"/>
      <c r="C27" s="70"/>
      <c r="D27" s="86"/>
      <c r="E27" s="140"/>
      <c r="F27" s="96"/>
      <c r="G27" s="97"/>
      <c r="H27" s="97"/>
      <c r="I27" s="88"/>
      <c r="J27" s="88"/>
      <c r="K27" s="89"/>
      <c r="L27" s="90"/>
      <c r="M27" s="88"/>
      <c r="N27" s="265"/>
      <c r="O27" s="88"/>
      <c r="P27" s="89"/>
      <c r="Q27" s="148"/>
    </row>
    <row r="28" spans="1:17" x14ac:dyDescent="0.2">
      <c r="A28" s="56" t="s">
        <v>41</v>
      </c>
      <c r="B28" s="98" t="s">
        <v>135</v>
      </c>
      <c r="C28" s="70">
        <v>9</v>
      </c>
      <c r="D28" s="86">
        <v>5</v>
      </c>
      <c r="E28" s="140">
        <v>5</v>
      </c>
      <c r="F28" s="96">
        <f t="shared" ref="F28:F30" si="4">IF(C28&gt;0,ROUNDDOWN(C28*G$10,1),"")</f>
        <v>110.5</v>
      </c>
      <c r="G28" s="97">
        <f t="shared" ref="G28:G30" si="5">IF(D28&gt;0,ROUNDDOWN(D28*G$10,1),"")</f>
        <v>61.4</v>
      </c>
      <c r="H28" s="97">
        <v>44.8</v>
      </c>
      <c r="I28" s="88">
        <v>45.5</v>
      </c>
      <c r="J28" s="88">
        <v>47</v>
      </c>
      <c r="K28" s="89">
        <f>E28*$K$10</f>
        <v>44.394400000000005</v>
      </c>
      <c r="L28" s="90">
        <v>52.9</v>
      </c>
      <c r="M28" s="91">
        <v>52.8</v>
      </c>
      <c r="N28" s="265">
        <f>M28/E28</f>
        <v>10.559999999999999</v>
      </c>
      <c r="O28" s="88">
        <v>45</v>
      </c>
      <c r="P28" s="89">
        <f>E28*$P$8</f>
        <v>0</v>
      </c>
      <c r="Q28" s="148">
        <v>43.6</v>
      </c>
    </row>
    <row r="29" spans="1:17" x14ac:dyDescent="0.2">
      <c r="A29" s="56" t="s">
        <v>42</v>
      </c>
      <c r="B29" s="98" t="s">
        <v>136</v>
      </c>
      <c r="C29" s="150">
        <v>16</v>
      </c>
      <c r="D29" s="151">
        <v>10</v>
      </c>
      <c r="E29" s="140">
        <v>10</v>
      </c>
      <c r="F29" s="96">
        <f t="shared" si="4"/>
        <v>196.5</v>
      </c>
      <c r="G29" s="97">
        <f t="shared" si="5"/>
        <v>122.8</v>
      </c>
      <c r="H29" s="97">
        <v>89.6</v>
      </c>
      <c r="I29" s="88">
        <v>91.1</v>
      </c>
      <c r="J29" s="88">
        <v>95</v>
      </c>
      <c r="K29" s="89">
        <f>E29*$K$10</f>
        <v>88.788800000000009</v>
      </c>
      <c r="L29" s="90">
        <v>87.7</v>
      </c>
      <c r="M29" s="91">
        <v>87.7</v>
      </c>
      <c r="N29" s="265">
        <f>M29/E29</f>
        <v>8.77</v>
      </c>
      <c r="O29" s="88">
        <v>90.1</v>
      </c>
      <c r="P29" s="89">
        <f>E29*$P$8</f>
        <v>0</v>
      </c>
      <c r="Q29" s="148">
        <v>86.9</v>
      </c>
    </row>
    <row r="30" spans="1:17" x14ac:dyDescent="0.2">
      <c r="A30" s="56" t="s">
        <v>43</v>
      </c>
      <c r="B30" s="98" t="s">
        <v>137</v>
      </c>
      <c r="C30" s="70">
        <v>9</v>
      </c>
      <c r="D30" s="86">
        <v>5</v>
      </c>
      <c r="E30" s="140">
        <v>5</v>
      </c>
      <c r="F30" s="96">
        <f t="shared" si="4"/>
        <v>110.5</v>
      </c>
      <c r="G30" s="97">
        <f t="shared" si="5"/>
        <v>61.4</v>
      </c>
      <c r="H30" s="97">
        <v>44.8</v>
      </c>
      <c r="I30" s="88">
        <v>45.5</v>
      </c>
      <c r="J30" s="88">
        <v>47</v>
      </c>
      <c r="K30" s="89">
        <f>E30*$K$10</f>
        <v>44.394400000000005</v>
      </c>
      <c r="L30" s="90">
        <v>52.9</v>
      </c>
      <c r="M30" s="91">
        <v>52.8</v>
      </c>
      <c r="N30" s="265">
        <f>M30/E30</f>
        <v>10.559999999999999</v>
      </c>
      <c r="O30" s="88">
        <v>45</v>
      </c>
      <c r="P30" s="89">
        <f>E30*$P$8</f>
        <v>0</v>
      </c>
      <c r="Q30" s="148">
        <v>43.6</v>
      </c>
    </row>
    <row r="31" spans="1:17" x14ac:dyDescent="0.2">
      <c r="A31" s="56"/>
      <c r="B31" s="98"/>
      <c r="C31" s="70"/>
      <c r="D31" s="86"/>
      <c r="E31" s="140"/>
      <c r="F31" s="96"/>
      <c r="G31" s="97"/>
      <c r="H31" s="97"/>
      <c r="I31" s="88"/>
      <c r="J31" s="88"/>
      <c r="K31" s="89"/>
      <c r="L31" s="88"/>
      <c r="M31" s="88"/>
      <c r="N31" s="265"/>
      <c r="O31" s="88"/>
      <c r="P31" s="89"/>
      <c r="Q31" s="148"/>
    </row>
    <row r="32" spans="1:17" x14ac:dyDescent="0.2">
      <c r="A32" s="81" t="s">
        <v>16</v>
      </c>
      <c r="B32" s="120" t="s">
        <v>44</v>
      </c>
      <c r="C32" s="121"/>
      <c r="D32" s="122"/>
      <c r="E32" s="123"/>
      <c r="F32" s="124"/>
      <c r="G32" s="125"/>
      <c r="H32" s="125"/>
      <c r="I32" s="126"/>
      <c r="J32" s="126"/>
      <c r="K32" s="127"/>
      <c r="L32" s="128"/>
      <c r="M32" s="127"/>
      <c r="N32" s="263"/>
      <c r="O32" s="127"/>
      <c r="P32" s="126"/>
      <c r="Q32" s="129"/>
    </row>
    <row r="33" spans="1:17" x14ac:dyDescent="0.2">
      <c r="A33" s="55"/>
      <c r="B33" s="147"/>
      <c r="C33" s="70"/>
      <c r="D33" s="86"/>
      <c r="E33" s="140"/>
      <c r="F33" s="96"/>
      <c r="G33" s="97"/>
      <c r="H33" s="97"/>
      <c r="I33" s="88"/>
      <c r="J33" s="88"/>
      <c r="K33" s="89"/>
      <c r="L33" s="90"/>
      <c r="M33" s="88"/>
      <c r="N33" s="265"/>
      <c r="O33" s="88"/>
      <c r="P33" s="89"/>
      <c r="Q33" s="148"/>
    </row>
    <row r="34" spans="1:17" x14ac:dyDescent="0.2">
      <c r="A34" s="56" t="s">
        <v>45</v>
      </c>
      <c r="B34" s="98" t="s">
        <v>132</v>
      </c>
      <c r="C34" s="70">
        <v>17</v>
      </c>
      <c r="D34" s="149">
        <v>10</v>
      </c>
      <c r="E34" s="140">
        <v>10</v>
      </c>
      <c r="F34" s="96">
        <f t="shared" ref="F34:F57" si="6">IF(C34&gt;0,ROUNDDOWN(C34*G$10,1),"")</f>
        <v>208.8</v>
      </c>
      <c r="G34" s="97">
        <f t="shared" ref="G34:G57" si="7">IF(D34&gt;0,ROUNDDOWN(D34*G$10,1),"")</f>
        <v>122.8</v>
      </c>
      <c r="H34" s="97">
        <v>89.6</v>
      </c>
      <c r="I34" s="88">
        <v>91.1</v>
      </c>
      <c r="J34" s="88">
        <v>95</v>
      </c>
      <c r="K34" s="89">
        <f>E34*$K$10</f>
        <v>88.788800000000009</v>
      </c>
      <c r="L34" s="90">
        <v>87.7</v>
      </c>
      <c r="M34" s="91">
        <v>87.7</v>
      </c>
      <c r="N34" s="265">
        <f>M34/E34</f>
        <v>8.77</v>
      </c>
      <c r="O34" s="88">
        <v>90.1</v>
      </c>
      <c r="P34" s="89">
        <f>E34*$P$8</f>
        <v>0</v>
      </c>
      <c r="Q34" s="152">
        <v>86.9</v>
      </c>
    </row>
    <row r="35" spans="1:17" x14ac:dyDescent="0.2">
      <c r="A35" s="56" t="s">
        <v>46</v>
      </c>
      <c r="B35" s="98" t="s">
        <v>47</v>
      </c>
      <c r="C35" s="70">
        <v>27</v>
      </c>
      <c r="D35" s="153">
        <v>20</v>
      </c>
      <c r="E35" s="140">
        <v>16.100000000000001</v>
      </c>
      <c r="F35" s="96">
        <f t="shared" si="6"/>
        <v>331.6</v>
      </c>
      <c r="G35" s="97">
        <f t="shared" si="7"/>
        <v>245.7</v>
      </c>
      <c r="H35" s="97">
        <v>144.4</v>
      </c>
      <c r="I35" s="88">
        <v>146.4</v>
      </c>
      <c r="J35" s="88">
        <v>152.19999999999999</v>
      </c>
      <c r="K35" s="89">
        <f>E35*$K$10</f>
        <v>142.94996800000001</v>
      </c>
      <c r="L35" s="90">
        <v>141.1</v>
      </c>
      <c r="M35" s="91">
        <v>121</v>
      </c>
      <c r="N35" s="265">
        <f>M35/E35</f>
        <v>7.5155279503105588</v>
      </c>
      <c r="O35" s="88">
        <v>145</v>
      </c>
      <c r="P35" s="89">
        <f>E35*$P$8</f>
        <v>0</v>
      </c>
      <c r="Q35" s="68">
        <v>86.9</v>
      </c>
    </row>
    <row r="36" spans="1:17" x14ac:dyDescent="0.2">
      <c r="A36" s="56" t="s">
        <v>48</v>
      </c>
      <c r="B36" s="98" t="s">
        <v>49</v>
      </c>
      <c r="C36" s="70">
        <v>23</v>
      </c>
      <c r="D36" s="153">
        <v>20</v>
      </c>
      <c r="E36" s="140">
        <v>10</v>
      </c>
      <c r="F36" s="96">
        <f t="shared" si="6"/>
        <v>282.5</v>
      </c>
      <c r="G36" s="97">
        <f t="shared" si="7"/>
        <v>245.7</v>
      </c>
      <c r="H36" s="97">
        <v>89.6</v>
      </c>
      <c r="I36" s="88">
        <v>91.1</v>
      </c>
      <c r="J36" s="88">
        <v>95</v>
      </c>
      <c r="K36" s="89">
        <f>E36*$K$10</f>
        <v>88.788800000000009</v>
      </c>
      <c r="L36" s="90">
        <v>87.7</v>
      </c>
      <c r="M36" s="91">
        <v>75.400000000000006</v>
      </c>
      <c r="N36" s="265">
        <f>M36/E36</f>
        <v>7.5400000000000009</v>
      </c>
      <c r="O36" s="88">
        <v>90.1</v>
      </c>
      <c r="P36" s="89">
        <f>E36*$P$8</f>
        <v>0</v>
      </c>
      <c r="Q36" s="148"/>
    </row>
    <row r="37" spans="1:17" x14ac:dyDescent="0.2">
      <c r="A37" s="56" t="s">
        <v>50</v>
      </c>
      <c r="B37" s="98" t="s">
        <v>51</v>
      </c>
      <c r="C37" s="70"/>
      <c r="D37" s="153">
        <v>30</v>
      </c>
      <c r="E37" s="140">
        <v>20.09</v>
      </c>
      <c r="F37" s="96" t="str">
        <f t="shared" si="6"/>
        <v/>
      </c>
      <c r="G37" s="97">
        <f t="shared" si="7"/>
        <v>368.5</v>
      </c>
      <c r="H37" s="97">
        <v>180.2</v>
      </c>
      <c r="I37" s="88">
        <v>182.8</v>
      </c>
      <c r="J37" s="88">
        <v>190.1</v>
      </c>
      <c r="K37" s="89">
        <f>E37*$K$10</f>
        <v>178.37669920000002</v>
      </c>
      <c r="L37" s="90">
        <v>176.1</v>
      </c>
      <c r="M37" s="91">
        <v>150.6</v>
      </c>
      <c r="N37" s="265">
        <f>M37/E37</f>
        <v>7.4962667994026875</v>
      </c>
      <c r="O37" s="88">
        <v>180.9</v>
      </c>
      <c r="P37" s="89">
        <f>E37*$P$8</f>
        <v>0</v>
      </c>
      <c r="Q37" s="68">
        <v>174.2</v>
      </c>
    </row>
    <row r="38" spans="1:17" s="39" customFormat="1" ht="13.5" customHeight="1" x14ac:dyDescent="0.2">
      <c r="A38" s="57" t="s">
        <v>50</v>
      </c>
      <c r="B38" s="60" t="s">
        <v>133</v>
      </c>
      <c r="C38" s="58">
        <v>40</v>
      </c>
      <c r="D38" s="70"/>
      <c r="E38" s="142"/>
      <c r="F38" s="96">
        <f t="shared" si="6"/>
        <v>491.4</v>
      </c>
      <c r="G38" s="96" t="str">
        <f t="shared" si="7"/>
        <v/>
      </c>
      <c r="H38" s="96"/>
      <c r="I38" s="143"/>
      <c r="J38" s="143"/>
      <c r="K38" s="144"/>
      <c r="L38" s="145"/>
      <c r="M38" s="146"/>
      <c r="N38" s="266"/>
      <c r="O38" s="143"/>
      <c r="P38" s="144"/>
      <c r="Q38" s="69"/>
    </row>
    <row r="39" spans="1:17" x14ac:dyDescent="0.2">
      <c r="A39" s="56" t="s">
        <v>52</v>
      </c>
      <c r="B39" s="98" t="s">
        <v>53</v>
      </c>
      <c r="C39" s="70">
        <v>29</v>
      </c>
      <c r="D39" s="86">
        <v>15</v>
      </c>
      <c r="E39" s="140">
        <v>15</v>
      </c>
      <c r="F39" s="96">
        <f t="shared" si="6"/>
        <v>356.2</v>
      </c>
      <c r="G39" s="97">
        <f t="shared" si="7"/>
        <v>184.2</v>
      </c>
      <c r="H39" s="97">
        <v>134.4</v>
      </c>
      <c r="I39" s="88">
        <v>136.30000000000001</v>
      </c>
      <c r="J39" s="88">
        <v>141.9</v>
      </c>
      <c r="K39" s="89">
        <f t="shared" ref="K39:K52" si="8">E39*$K$10</f>
        <v>133.1832</v>
      </c>
      <c r="L39" s="90">
        <v>131.5</v>
      </c>
      <c r="M39" s="91">
        <v>131.5</v>
      </c>
      <c r="N39" s="265">
        <f t="shared" ref="N39:N52" si="9">M39/E39</f>
        <v>8.7666666666666675</v>
      </c>
      <c r="O39" s="88">
        <v>135.1</v>
      </c>
      <c r="P39" s="89">
        <f t="shared" ref="P39:P52" si="10">E39*$P$8</f>
        <v>0</v>
      </c>
      <c r="Q39" s="68">
        <v>130</v>
      </c>
    </row>
    <row r="40" spans="1:17" x14ac:dyDescent="0.2">
      <c r="A40" s="56" t="s">
        <v>54</v>
      </c>
      <c r="B40" s="98" t="s">
        <v>55</v>
      </c>
      <c r="C40" s="70">
        <v>13</v>
      </c>
      <c r="D40" s="86">
        <v>10</v>
      </c>
      <c r="E40" s="140">
        <v>10</v>
      </c>
      <c r="F40" s="96">
        <f t="shared" si="6"/>
        <v>159.69999999999999</v>
      </c>
      <c r="G40" s="97">
        <f t="shared" si="7"/>
        <v>122.8</v>
      </c>
      <c r="H40" s="97">
        <v>89.6</v>
      </c>
      <c r="I40" s="88">
        <v>91.1</v>
      </c>
      <c r="J40" s="88">
        <v>95</v>
      </c>
      <c r="K40" s="89">
        <f t="shared" si="8"/>
        <v>88.788800000000009</v>
      </c>
      <c r="L40" s="90">
        <v>87.7</v>
      </c>
      <c r="M40" s="91">
        <v>75.400000000000006</v>
      </c>
      <c r="N40" s="265">
        <f t="shared" si="9"/>
        <v>7.5400000000000009</v>
      </c>
      <c r="O40" s="88">
        <v>90.1</v>
      </c>
      <c r="P40" s="89">
        <f t="shared" si="10"/>
        <v>0</v>
      </c>
      <c r="Q40" s="68">
        <v>86.9</v>
      </c>
    </row>
    <row r="41" spans="1:17" x14ac:dyDescent="0.2">
      <c r="A41" s="56" t="s">
        <v>56</v>
      </c>
      <c r="B41" s="98" t="s">
        <v>57</v>
      </c>
      <c r="C41" s="70">
        <v>13</v>
      </c>
      <c r="D41" s="86">
        <v>10</v>
      </c>
      <c r="E41" s="140">
        <v>10</v>
      </c>
      <c r="F41" s="96">
        <f t="shared" si="6"/>
        <v>159.69999999999999</v>
      </c>
      <c r="G41" s="97">
        <f t="shared" si="7"/>
        <v>122.8</v>
      </c>
      <c r="H41" s="97">
        <v>89.6</v>
      </c>
      <c r="I41" s="88">
        <v>91.1</v>
      </c>
      <c r="J41" s="88">
        <v>95</v>
      </c>
      <c r="K41" s="89">
        <f t="shared" si="8"/>
        <v>88.788800000000009</v>
      </c>
      <c r="L41" s="90">
        <v>87.7</v>
      </c>
      <c r="M41" s="91">
        <v>75.400000000000006</v>
      </c>
      <c r="N41" s="265">
        <f t="shared" si="9"/>
        <v>7.5400000000000009</v>
      </c>
      <c r="O41" s="88">
        <v>90.1</v>
      </c>
      <c r="P41" s="89">
        <f t="shared" si="10"/>
        <v>0</v>
      </c>
      <c r="Q41" s="68">
        <v>86.9</v>
      </c>
    </row>
    <row r="42" spans="1:17" x14ac:dyDescent="0.2">
      <c r="A42" s="56" t="s">
        <v>58</v>
      </c>
      <c r="B42" s="98" t="s">
        <v>59</v>
      </c>
      <c r="C42" s="70">
        <v>13</v>
      </c>
      <c r="D42" s="86">
        <v>10</v>
      </c>
      <c r="E42" s="87">
        <v>10</v>
      </c>
      <c r="F42" s="96">
        <f t="shared" si="6"/>
        <v>159.69999999999999</v>
      </c>
      <c r="G42" s="97">
        <f t="shared" si="7"/>
        <v>122.8</v>
      </c>
      <c r="H42" s="97">
        <v>89.6</v>
      </c>
      <c r="I42" s="88">
        <v>91.1</v>
      </c>
      <c r="J42" s="88">
        <v>95</v>
      </c>
      <c r="K42" s="89">
        <f t="shared" si="8"/>
        <v>88.788800000000009</v>
      </c>
      <c r="L42" s="90">
        <v>87.7</v>
      </c>
      <c r="M42" s="91">
        <v>75.400000000000006</v>
      </c>
      <c r="N42" s="265">
        <f t="shared" si="9"/>
        <v>7.5400000000000009</v>
      </c>
      <c r="O42" s="88">
        <v>90.1</v>
      </c>
      <c r="P42" s="89">
        <f t="shared" si="10"/>
        <v>0</v>
      </c>
      <c r="Q42" s="68">
        <v>86.9</v>
      </c>
    </row>
    <row r="43" spans="1:17" x14ac:dyDescent="0.2">
      <c r="A43" s="56" t="s">
        <v>60</v>
      </c>
      <c r="B43" s="98" t="s">
        <v>134</v>
      </c>
      <c r="C43" s="70">
        <v>14</v>
      </c>
      <c r="D43" s="86">
        <v>10</v>
      </c>
      <c r="E43" s="87">
        <v>10</v>
      </c>
      <c r="F43" s="96">
        <f t="shared" si="6"/>
        <v>171.9</v>
      </c>
      <c r="G43" s="97">
        <f t="shared" si="7"/>
        <v>122.8</v>
      </c>
      <c r="H43" s="97">
        <v>89.6</v>
      </c>
      <c r="I43" s="88">
        <v>91.1</v>
      </c>
      <c r="J43" s="88">
        <v>95</v>
      </c>
      <c r="K43" s="89">
        <f t="shared" si="8"/>
        <v>88.788800000000009</v>
      </c>
      <c r="L43" s="90">
        <v>87.7</v>
      </c>
      <c r="M43" s="91">
        <v>87.7</v>
      </c>
      <c r="N43" s="265">
        <f t="shared" si="9"/>
        <v>8.77</v>
      </c>
      <c r="O43" s="88">
        <v>90.1</v>
      </c>
      <c r="P43" s="89">
        <f t="shared" si="10"/>
        <v>0</v>
      </c>
      <c r="Q43" s="68">
        <v>86.9</v>
      </c>
    </row>
    <row r="44" spans="1:17" x14ac:dyDescent="0.2">
      <c r="A44" s="56" t="s">
        <v>61</v>
      </c>
      <c r="B44" s="98" t="s">
        <v>62</v>
      </c>
      <c r="C44" s="70">
        <v>32</v>
      </c>
      <c r="D44" s="86">
        <v>20</v>
      </c>
      <c r="E44" s="87">
        <v>20</v>
      </c>
      <c r="F44" s="96">
        <f t="shared" si="6"/>
        <v>393.1</v>
      </c>
      <c r="G44" s="97">
        <f t="shared" si="7"/>
        <v>245.7</v>
      </c>
      <c r="H44" s="97">
        <v>179.2</v>
      </c>
      <c r="I44" s="88">
        <v>181.9</v>
      </c>
      <c r="J44" s="88">
        <v>188.9</v>
      </c>
      <c r="K44" s="89">
        <f t="shared" si="8"/>
        <v>177.57760000000002</v>
      </c>
      <c r="L44" s="90">
        <v>175.3</v>
      </c>
      <c r="M44" s="91">
        <v>150</v>
      </c>
      <c r="N44" s="265">
        <f t="shared" si="9"/>
        <v>7.5</v>
      </c>
      <c r="O44" s="88">
        <v>180.1</v>
      </c>
      <c r="P44" s="89">
        <f t="shared" si="10"/>
        <v>0</v>
      </c>
      <c r="Q44" s="68">
        <v>173.2</v>
      </c>
    </row>
    <row r="45" spans="1:17" x14ac:dyDescent="0.2">
      <c r="A45" s="56" t="s">
        <v>63</v>
      </c>
      <c r="B45" s="98" t="s">
        <v>64</v>
      </c>
      <c r="C45" s="70">
        <v>14</v>
      </c>
      <c r="D45" s="86">
        <v>10</v>
      </c>
      <c r="E45" s="87">
        <v>10</v>
      </c>
      <c r="F45" s="96">
        <f t="shared" si="6"/>
        <v>171.9</v>
      </c>
      <c r="G45" s="97">
        <f t="shared" si="7"/>
        <v>122.8</v>
      </c>
      <c r="H45" s="97">
        <v>89.6</v>
      </c>
      <c r="I45" s="88">
        <v>91.1</v>
      </c>
      <c r="J45" s="88">
        <v>95</v>
      </c>
      <c r="K45" s="89">
        <f t="shared" si="8"/>
        <v>88.788800000000009</v>
      </c>
      <c r="L45" s="90">
        <v>87.7</v>
      </c>
      <c r="M45" s="91">
        <v>87.7</v>
      </c>
      <c r="N45" s="265">
        <f t="shared" si="9"/>
        <v>8.77</v>
      </c>
      <c r="O45" s="88">
        <v>90.1</v>
      </c>
      <c r="P45" s="89">
        <f t="shared" si="10"/>
        <v>0</v>
      </c>
      <c r="Q45" s="68">
        <v>86.9</v>
      </c>
    </row>
    <row r="46" spans="1:17" x14ac:dyDescent="0.2">
      <c r="A46" s="56" t="s">
        <v>65</v>
      </c>
      <c r="B46" s="98" t="s">
        <v>66</v>
      </c>
      <c r="C46" s="70">
        <v>8</v>
      </c>
      <c r="D46" s="86">
        <v>5</v>
      </c>
      <c r="E46" s="87">
        <v>5</v>
      </c>
      <c r="F46" s="96">
        <f t="shared" si="6"/>
        <v>98.2</v>
      </c>
      <c r="G46" s="97">
        <f t="shared" si="7"/>
        <v>61.4</v>
      </c>
      <c r="H46" s="97">
        <v>44.8</v>
      </c>
      <c r="I46" s="88">
        <v>45.5</v>
      </c>
      <c r="J46" s="88">
        <v>47</v>
      </c>
      <c r="K46" s="89">
        <f t="shared" si="8"/>
        <v>44.394400000000005</v>
      </c>
      <c r="L46" s="90">
        <v>43.8</v>
      </c>
      <c r="M46" s="91">
        <v>43.8</v>
      </c>
      <c r="N46" s="265">
        <f t="shared" si="9"/>
        <v>8.76</v>
      </c>
      <c r="O46" s="88">
        <v>45</v>
      </c>
      <c r="P46" s="89">
        <f t="shared" si="10"/>
        <v>0</v>
      </c>
      <c r="Q46" s="68">
        <v>43.6</v>
      </c>
    </row>
    <row r="47" spans="1:17" x14ac:dyDescent="0.2">
      <c r="A47" s="56" t="s">
        <v>67</v>
      </c>
      <c r="B47" s="98" t="s">
        <v>198</v>
      </c>
      <c r="C47" s="70">
        <v>16</v>
      </c>
      <c r="D47" s="149">
        <v>10</v>
      </c>
      <c r="E47" s="87">
        <v>10</v>
      </c>
      <c r="F47" s="96">
        <f t="shared" si="6"/>
        <v>196.5</v>
      </c>
      <c r="G47" s="97">
        <f t="shared" si="7"/>
        <v>122.8</v>
      </c>
      <c r="H47" s="97">
        <v>89.6</v>
      </c>
      <c r="I47" s="88">
        <v>91.1</v>
      </c>
      <c r="J47" s="88">
        <v>95</v>
      </c>
      <c r="K47" s="89">
        <f t="shared" si="8"/>
        <v>88.788800000000009</v>
      </c>
      <c r="L47" s="90">
        <v>87.7</v>
      </c>
      <c r="M47" s="91">
        <v>87.7</v>
      </c>
      <c r="N47" s="265">
        <f t="shared" si="9"/>
        <v>8.77</v>
      </c>
      <c r="O47" s="88">
        <v>90.1</v>
      </c>
      <c r="P47" s="89">
        <f t="shared" si="10"/>
        <v>0</v>
      </c>
      <c r="Q47" s="68">
        <v>86.9</v>
      </c>
    </row>
    <row r="48" spans="1:17" x14ac:dyDescent="0.2">
      <c r="A48" s="56" t="s">
        <v>68</v>
      </c>
      <c r="B48" s="98" t="s">
        <v>199</v>
      </c>
      <c r="C48" s="70">
        <v>17</v>
      </c>
      <c r="D48" s="86">
        <v>10</v>
      </c>
      <c r="E48" s="87">
        <v>10</v>
      </c>
      <c r="F48" s="96">
        <f t="shared" si="6"/>
        <v>208.8</v>
      </c>
      <c r="G48" s="97">
        <f t="shared" si="7"/>
        <v>122.8</v>
      </c>
      <c r="H48" s="97">
        <v>89.6</v>
      </c>
      <c r="I48" s="88">
        <v>91.1</v>
      </c>
      <c r="J48" s="88">
        <v>95</v>
      </c>
      <c r="K48" s="89">
        <f t="shared" si="8"/>
        <v>88.788800000000009</v>
      </c>
      <c r="L48" s="90">
        <v>87.7</v>
      </c>
      <c r="M48" s="91">
        <v>87.7</v>
      </c>
      <c r="N48" s="265">
        <f t="shared" si="9"/>
        <v>8.77</v>
      </c>
      <c r="O48" s="88">
        <v>90.1</v>
      </c>
      <c r="P48" s="89">
        <f t="shared" si="10"/>
        <v>0</v>
      </c>
      <c r="Q48" s="68">
        <v>86.9</v>
      </c>
    </row>
    <row r="49" spans="1:17" x14ac:dyDescent="0.2">
      <c r="A49" s="56" t="s">
        <v>69</v>
      </c>
      <c r="B49" s="98" t="s">
        <v>70</v>
      </c>
      <c r="C49" s="70">
        <v>13</v>
      </c>
      <c r="D49" s="86">
        <v>10</v>
      </c>
      <c r="E49" s="87">
        <v>10</v>
      </c>
      <c r="F49" s="96">
        <f t="shared" si="6"/>
        <v>159.69999999999999</v>
      </c>
      <c r="G49" s="97">
        <f t="shared" si="7"/>
        <v>122.8</v>
      </c>
      <c r="H49" s="97">
        <v>89.6</v>
      </c>
      <c r="I49" s="88">
        <v>91.1</v>
      </c>
      <c r="J49" s="88">
        <v>95</v>
      </c>
      <c r="K49" s="89">
        <f t="shared" si="8"/>
        <v>88.788800000000009</v>
      </c>
      <c r="L49" s="90">
        <v>87.7</v>
      </c>
      <c r="M49" s="91">
        <v>75.400000000000006</v>
      </c>
      <c r="N49" s="265">
        <f t="shared" si="9"/>
        <v>7.5400000000000009</v>
      </c>
      <c r="O49" s="88">
        <v>90.1</v>
      </c>
      <c r="P49" s="89">
        <f t="shared" si="10"/>
        <v>0</v>
      </c>
      <c r="Q49" s="68">
        <v>86.9</v>
      </c>
    </row>
    <row r="50" spans="1:17" x14ac:dyDescent="0.2">
      <c r="A50" s="56" t="s">
        <v>71</v>
      </c>
      <c r="B50" s="98" t="s">
        <v>72</v>
      </c>
      <c r="C50" s="70">
        <v>14</v>
      </c>
      <c r="D50" s="86">
        <v>10</v>
      </c>
      <c r="E50" s="87">
        <v>10</v>
      </c>
      <c r="F50" s="96">
        <f t="shared" si="6"/>
        <v>171.9</v>
      </c>
      <c r="G50" s="97">
        <f t="shared" si="7"/>
        <v>122.8</v>
      </c>
      <c r="H50" s="97">
        <v>89.6</v>
      </c>
      <c r="I50" s="88">
        <v>91.1</v>
      </c>
      <c r="J50" s="88">
        <v>95</v>
      </c>
      <c r="K50" s="89">
        <f t="shared" si="8"/>
        <v>88.788800000000009</v>
      </c>
      <c r="L50" s="90">
        <v>87.7</v>
      </c>
      <c r="M50" s="91">
        <v>87.7</v>
      </c>
      <c r="N50" s="265">
        <f t="shared" si="9"/>
        <v>8.77</v>
      </c>
      <c r="O50" s="88">
        <v>90.1</v>
      </c>
      <c r="P50" s="89">
        <f t="shared" si="10"/>
        <v>0</v>
      </c>
      <c r="Q50" s="68">
        <v>86.9</v>
      </c>
    </row>
    <row r="51" spans="1:17" x14ac:dyDescent="0.2">
      <c r="A51" s="56" t="s">
        <v>73</v>
      </c>
      <c r="B51" s="98" t="s">
        <v>200</v>
      </c>
      <c r="C51" s="70">
        <v>14</v>
      </c>
      <c r="D51" s="86">
        <v>10</v>
      </c>
      <c r="E51" s="87">
        <v>10</v>
      </c>
      <c r="F51" s="96">
        <f t="shared" si="6"/>
        <v>171.9</v>
      </c>
      <c r="G51" s="97">
        <f t="shared" si="7"/>
        <v>122.8</v>
      </c>
      <c r="H51" s="97">
        <v>89.6</v>
      </c>
      <c r="I51" s="88">
        <v>91.1</v>
      </c>
      <c r="J51" s="88">
        <v>95</v>
      </c>
      <c r="K51" s="89">
        <f t="shared" si="8"/>
        <v>88.788800000000009</v>
      </c>
      <c r="L51" s="90">
        <v>87.7</v>
      </c>
      <c r="M51" s="91">
        <v>87.7</v>
      </c>
      <c r="N51" s="265">
        <f t="shared" si="9"/>
        <v>8.77</v>
      </c>
      <c r="O51" s="88">
        <v>90.1</v>
      </c>
      <c r="P51" s="89">
        <f t="shared" si="10"/>
        <v>0</v>
      </c>
      <c r="Q51" s="68">
        <v>86.9</v>
      </c>
    </row>
    <row r="52" spans="1:17" x14ac:dyDescent="0.2">
      <c r="A52" s="56" t="s">
        <v>74</v>
      </c>
      <c r="B52" s="98" t="s">
        <v>75</v>
      </c>
      <c r="C52" s="70"/>
      <c r="D52" s="86">
        <v>5</v>
      </c>
      <c r="E52" s="87">
        <v>5</v>
      </c>
      <c r="F52" s="96" t="str">
        <f t="shared" si="6"/>
        <v/>
      </c>
      <c r="G52" s="97">
        <f t="shared" si="7"/>
        <v>61.4</v>
      </c>
      <c r="H52" s="97">
        <v>44.8</v>
      </c>
      <c r="I52" s="88">
        <v>45.5</v>
      </c>
      <c r="J52" s="88">
        <v>47</v>
      </c>
      <c r="K52" s="89">
        <f t="shared" si="8"/>
        <v>44.394400000000005</v>
      </c>
      <c r="L52" s="90">
        <v>43.8</v>
      </c>
      <c r="M52" s="91">
        <v>43.8</v>
      </c>
      <c r="N52" s="265">
        <f t="shared" si="9"/>
        <v>8.76</v>
      </c>
      <c r="O52" s="88">
        <v>45</v>
      </c>
      <c r="P52" s="89">
        <f t="shared" si="10"/>
        <v>0</v>
      </c>
      <c r="Q52" s="68">
        <v>43.6</v>
      </c>
    </row>
    <row r="53" spans="1:17" s="39" customFormat="1" x14ac:dyDescent="0.2">
      <c r="A53" s="57" t="s">
        <v>74</v>
      </c>
      <c r="B53" s="141" t="s">
        <v>141</v>
      </c>
      <c r="C53" s="70">
        <v>11</v>
      </c>
      <c r="D53" s="70"/>
      <c r="E53" s="154"/>
      <c r="F53" s="96">
        <f t="shared" si="6"/>
        <v>135.1</v>
      </c>
      <c r="G53" s="96" t="str">
        <f t="shared" si="7"/>
        <v/>
      </c>
      <c r="H53" s="96"/>
      <c r="I53" s="143"/>
      <c r="J53" s="143"/>
      <c r="K53" s="144"/>
      <c r="L53" s="145"/>
      <c r="M53" s="146"/>
      <c r="N53" s="266"/>
      <c r="O53" s="143"/>
      <c r="P53" s="144"/>
      <c r="Q53" s="69"/>
    </row>
    <row r="54" spans="1:17" ht="25.5" x14ac:dyDescent="0.2">
      <c r="A54" s="56" t="s">
        <v>76</v>
      </c>
      <c r="B54" s="98" t="s">
        <v>77</v>
      </c>
      <c r="C54" s="70"/>
      <c r="D54" s="153">
        <v>25</v>
      </c>
      <c r="E54" s="87">
        <v>20.09</v>
      </c>
      <c r="F54" s="96" t="str">
        <f t="shared" si="6"/>
        <v/>
      </c>
      <c r="G54" s="97">
        <f t="shared" si="7"/>
        <v>307.10000000000002</v>
      </c>
      <c r="H54" s="97">
        <v>180.2</v>
      </c>
      <c r="I54" s="88">
        <v>182.8</v>
      </c>
      <c r="J54" s="88">
        <v>190.1</v>
      </c>
      <c r="K54" s="89">
        <f>E54*$K$10</f>
        <v>178.37669920000002</v>
      </c>
      <c r="L54" s="90">
        <v>176.1</v>
      </c>
      <c r="M54" s="91">
        <v>150.6</v>
      </c>
      <c r="N54" s="265">
        <f>M54/E54</f>
        <v>7.4962667994026875</v>
      </c>
      <c r="O54" s="88">
        <v>180.9</v>
      </c>
      <c r="P54" s="89">
        <f>E54*$P$8</f>
        <v>0</v>
      </c>
      <c r="Q54" s="68">
        <v>174.2</v>
      </c>
    </row>
    <row r="55" spans="1:17" s="39" customFormat="1" ht="25.5" x14ac:dyDescent="0.2">
      <c r="A55" s="57" t="s">
        <v>76</v>
      </c>
      <c r="B55" s="141" t="s">
        <v>142</v>
      </c>
      <c r="C55" s="70">
        <v>37</v>
      </c>
      <c r="D55" s="70"/>
      <c r="E55" s="154"/>
      <c r="F55" s="96">
        <f t="shared" si="6"/>
        <v>454.5</v>
      </c>
      <c r="G55" s="96" t="str">
        <f t="shared" si="7"/>
        <v/>
      </c>
      <c r="H55" s="96"/>
      <c r="I55" s="143"/>
      <c r="J55" s="143"/>
      <c r="K55" s="144"/>
      <c r="L55" s="145"/>
      <c r="M55" s="146"/>
      <c r="N55" s="266"/>
      <c r="O55" s="143"/>
      <c r="P55" s="144"/>
      <c r="Q55" s="69"/>
    </row>
    <row r="56" spans="1:17" ht="25.5" x14ac:dyDescent="0.2">
      <c r="A56" s="56" t="s">
        <v>78</v>
      </c>
      <c r="B56" s="98" t="s">
        <v>201</v>
      </c>
      <c r="C56" s="70">
        <v>11</v>
      </c>
      <c r="D56" s="86">
        <v>5</v>
      </c>
      <c r="E56" s="87">
        <v>5</v>
      </c>
      <c r="F56" s="96">
        <f t="shared" si="6"/>
        <v>135.1</v>
      </c>
      <c r="G56" s="97">
        <f t="shared" si="7"/>
        <v>61.4</v>
      </c>
      <c r="H56" s="97">
        <v>44.8</v>
      </c>
      <c r="I56" s="88">
        <v>45.5</v>
      </c>
      <c r="J56" s="88">
        <v>47</v>
      </c>
      <c r="K56" s="89">
        <f>E56*$K$10</f>
        <v>44.394400000000005</v>
      </c>
      <c r="L56" s="90">
        <v>43.8</v>
      </c>
      <c r="M56" s="91">
        <v>43.8</v>
      </c>
      <c r="N56" s="265">
        <f>M56/E56</f>
        <v>8.76</v>
      </c>
      <c r="O56" s="88">
        <v>45</v>
      </c>
      <c r="P56" s="89">
        <f>E56*$P$8</f>
        <v>0</v>
      </c>
      <c r="Q56" s="68">
        <v>43.6</v>
      </c>
    </row>
    <row r="57" spans="1:17" x14ac:dyDescent="0.2">
      <c r="A57" s="56" t="s">
        <v>79</v>
      </c>
      <c r="B57" s="98" t="s">
        <v>80</v>
      </c>
      <c r="C57" s="70">
        <v>29</v>
      </c>
      <c r="D57" s="86">
        <v>15</v>
      </c>
      <c r="E57" s="87">
        <v>15</v>
      </c>
      <c r="F57" s="96">
        <f t="shared" si="6"/>
        <v>356.2</v>
      </c>
      <c r="G57" s="97">
        <f t="shared" si="7"/>
        <v>184.2</v>
      </c>
      <c r="H57" s="97">
        <v>134.4</v>
      </c>
      <c r="I57" s="88">
        <v>136.30000000000001</v>
      </c>
      <c r="J57" s="88">
        <v>141.9</v>
      </c>
      <c r="K57" s="89">
        <f>E57*$K$10</f>
        <v>133.1832</v>
      </c>
      <c r="L57" s="90">
        <v>131.5</v>
      </c>
      <c r="M57" s="91">
        <v>131.5</v>
      </c>
      <c r="N57" s="265">
        <f>M57/E57</f>
        <v>8.7666666666666675</v>
      </c>
      <c r="O57" s="88">
        <v>135.1</v>
      </c>
      <c r="P57" s="89">
        <f>E57*$P$8</f>
        <v>0</v>
      </c>
      <c r="Q57" s="68">
        <v>130</v>
      </c>
    </row>
    <row r="58" spans="1:17" x14ac:dyDescent="0.2">
      <c r="A58" s="56"/>
      <c r="B58" s="98"/>
      <c r="C58" s="70"/>
      <c r="D58" s="86"/>
      <c r="E58" s="87"/>
      <c r="F58" s="96"/>
      <c r="G58" s="97"/>
      <c r="H58" s="97"/>
      <c r="I58" s="88"/>
      <c r="J58" s="88"/>
      <c r="K58" s="89"/>
      <c r="L58" s="88"/>
      <c r="M58" s="88"/>
      <c r="N58" s="265"/>
      <c r="O58" s="88"/>
      <c r="P58" s="89"/>
      <c r="Q58" s="148"/>
    </row>
    <row r="59" spans="1:17" x14ac:dyDescent="0.2">
      <c r="A59" s="81" t="s">
        <v>17</v>
      </c>
      <c r="B59" s="120" t="s">
        <v>81</v>
      </c>
      <c r="C59" s="121"/>
      <c r="D59" s="122"/>
      <c r="E59" s="123"/>
      <c r="F59" s="124"/>
      <c r="G59" s="125"/>
      <c r="H59" s="125"/>
      <c r="I59" s="126"/>
      <c r="J59" s="126"/>
      <c r="K59" s="127"/>
      <c r="L59" s="128"/>
      <c r="M59" s="127"/>
      <c r="N59" s="263"/>
      <c r="O59" s="127"/>
      <c r="P59" s="126"/>
      <c r="Q59" s="129"/>
    </row>
    <row r="60" spans="1:17" x14ac:dyDescent="0.2">
      <c r="A60" s="55"/>
      <c r="B60" s="147"/>
      <c r="C60" s="70"/>
      <c r="D60" s="86"/>
      <c r="E60" s="87"/>
      <c r="F60" s="96"/>
      <c r="G60" s="97"/>
      <c r="H60" s="97"/>
      <c r="I60" s="155"/>
      <c r="J60" s="155"/>
      <c r="K60" s="89"/>
      <c r="L60" s="155"/>
      <c r="M60" s="88"/>
      <c r="N60" s="265"/>
      <c r="O60" s="88"/>
      <c r="P60" s="156"/>
      <c r="Q60" s="148"/>
    </row>
    <row r="61" spans="1:17" x14ac:dyDescent="0.2">
      <c r="A61" s="56" t="s">
        <v>82</v>
      </c>
      <c r="B61" s="98" t="s">
        <v>202</v>
      </c>
      <c r="C61" s="70">
        <v>31</v>
      </c>
      <c r="D61" s="149">
        <v>15</v>
      </c>
      <c r="E61" s="87">
        <v>15</v>
      </c>
      <c r="F61" s="96">
        <f t="shared" ref="F61:F64" si="11">IF(C61&gt;0,ROUNDDOWN(C61*G$10,1),"")</f>
        <v>380.8</v>
      </c>
      <c r="G61" s="97">
        <f t="shared" ref="G61:G64" si="12">IF(D61&gt;0,ROUNDDOWN(D61*G$10,1),"")</f>
        <v>184.2</v>
      </c>
      <c r="H61" s="97">
        <v>134.4</v>
      </c>
      <c r="I61" s="155">
        <v>136.30000000000001</v>
      </c>
      <c r="J61" s="155">
        <v>141.9</v>
      </c>
      <c r="K61" s="89">
        <f>E61*$K$10</f>
        <v>133.1832</v>
      </c>
      <c r="L61" s="90">
        <v>131.5</v>
      </c>
      <c r="M61" s="91">
        <v>131.5</v>
      </c>
      <c r="N61" s="265">
        <f>M61/E61</f>
        <v>8.7666666666666675</v>
      </c>
      <c r="O61" s="88">
        <v>135.1</v>
      </c>
      <c r="P61" s="89">
        <f>E61*$P$8</f>
        <v>0</v>
      </c>
      <c r="Q61" s="68">
        <v>130</v>
      </c>
    </row>
    <row r="62" spans="1:17" x14ac:dyDescent="0.2">
      <c r="A62" s="56" t="s">
        <v>83</v>
      </c>
      <c r="B62" s="98" t="s">
        <v>84</v>
      </c>
      <c r="C62" s="70">
        <v>15</v>
      </c>
      <c r="D62" s="86">
        <v>10</v>
      </c>
      <c r="E62" s="87">
        <v>10</v>
      </c>
      <c r="F62" s="96">
        <f t="shared" si="11"/>
        <v>184.2</v>
      </c>
      <c r="G62" s="97">
        <f t="shared" si="12"/>
        <v>122.8</v>
      </c>
      <c r="H62" s="97">
        <v>89.6</v>
      </c>
      <c r="I62" s="155">
        <v>91.1</v>
      </c>
      <c r="J62" s="155">
        <v>95</v>
      </c>
      <c r="K62" s="89">
        <f>E62*$K$10</f>
        <v>88.788800000000009</v>
      </c>
      <c r="L62" s="90">
        <v>87.7</v>
      </c>
      <c r="M62" s="91">
        <v>87.7</v>
      </c>
      <c r="N62" s="265">
        <f>M62/E62</f>
        <v>8.77</v>
      </c>
      <c r="O62" s="88">
        <v>90.1</v>
      </c>
      <c r="P62" s="89">
        <f>E62*$P$8</f>
        <v>0</v>
      </c>
      <c r="Q62" s="68">
        <v>86.9</v>
      </c>
    </row>
    <row r="63" spans="1:17" x14ac:dyDescent="0.2">
      <c r="A63" s="56" t="s">
        <v>85</v>
      </c>
      <c r="B63" s="98" t="s">
        <v>203</v>
      </c>
      <c r="C63" s="70">
        <v>27</v>
      </c>
      <c r="D63" s="86">
        <v>15</v>
      </c>
      <c r="E63" s="87">
        <v>15</v>
      </c>
      <c r="F63" s="96">
        <f t="shared" si="11"/>
        <v>331.6</v>
      </c>
      <c r="G63" s="97">
        <f t="shared" si="12"/>
        <v>184.2</v>
      </c>
      <c r="H63" s="97">
        <v>134.4</v>
      </c>
      <c r="I63" s="155">
        <v>136.30000000000001</v>
      </c>
      <c r="J63" s="155">
        <v>141.9</v>
      </c>
      <c r="K63" s="89">
        <f>E63*$K$10</f>
        <v>133.1832</v>
      </c>
      <c r="L63" s="90">
        <v>131.5</v>
      </c>
      <c r="M63" s="91">
        <v>131.5</v>
      </c>
      <c r="N63" s="265">
        <f>M63/E63</f>
        <v>8.7666666666666675</v>
      </c>
      <c r="O63" s="88">
        <v>135.1</v>
      </c>
      <c r="P63" s="89">
        <f>E63*$P$8</f>
        <v>0</v>
      </c>
      <c r="Q63" s="68">
        <v>130</v>
      </c>
    </row>
    <row r="64" spans="1:17" x14ac:dyDescent="0.2">
      <c r="A64" s="56" t="s">
        <v>86</v>
      </c>
      <c r="B64" s="98" t="s">
        <v>204</v>
      </c>
      <c r="C64" s="70">
        <v>22</v>
      </c>
      <c r="D64" s="86">
        <v>15</v>
      </c>
      <c r="E64" s="157">
        <v>15</v>
      </c>
      <c r="F64" s="158">
        <f t="shared" si="11"/>
        <v>270.2</v>
      </c>
      <c r="G64" s="97">
        <f t="shared" si="12"/>
        <v>184.2</v>
      </c>
      <c r="H64" s="97">
        <v>134.4</v>
      </c>
      <c r="I64" s="88">
        <v>136.30000000000001</v>
      </c>
      <c r="J64" s="88">
        <v>141.9</v>
      </c>
      <c r="K64" s="89">
        <f>E64*$K$10</f>
        <v>133.1832</v>
      </c>
      <c r="L64" s="90">
        <v>131.5</v>
      </c>
      <c r="M64" s="91">
        <v>112.8</v>
      </c>
      <c r="N64" s="265">
        <f>M64/E64</f>
        <v>7.52</v>
      </c>
      <c r="O64" s="88">
        <v>135.1</v>
      </c>
      <c r="P64" s="89">
        <f>E64*$P$8</f>
        <v>0</v>
      </c>
      <c r="Q64" s="68">
        <v>130</v>
      </c>
    </row>
    <row r="65" spans="1:17" x14ac:dyDescent="0.2">
      <c r="A65" s="56"/>
      <c r="B65" s="98"/>
      <c r="C65" s="70"/>
      <c r="D65" s="86"/>
      <c r="E65" s="157"/>
      <c r="F65" s="158"/>
      <c r="G65" s="97"/>
      <c r="H65" s="97"/>
      <c r="I65" s="159"/>
      <c r="J65" s="159"/>
      <c r="K65" s="89"/>
      <c r="L65" s="159"/>
      <c r="M65" s="88"/>
      <c r="N65" s="265"/>
      <c r="O65" s="88"/>
      <c r="P65" s="89"/>
      <c r="Q65" s="68"/>
    </row>
    <row r="66" spans="1:17" x14ac:dyDescent="0.2">
      <c r="A66" s="81" t="s">
        <v>19</v>
      </c>
      <c r="B66" s="120" t="s">
        <v>87</v>
      </c>
      <c r="C66" s="121"/>
      <c r="D66" s="122"/>
      <c r="E66" s="123"/>
      <c r="F66" s="124"/>
      <c r="G66" s="125"/>
      <c r="H66" s="125"/>
      <c r="I66" s="126"/>
      <c r="J66" s="126"/>
      <c r="K66" s="127"/>
      <c r="L66" s="128"/>
      <c r="M66" s="127"/>
      <c r="N66" s="263"/>
      <c r="O66" s="127"/>
      <c r="P66" s="126"/>
      <c r="Q66" s="129"/>
    </row>
    <row r="67" spans="1:17" x14ac:dyDescent="0.2">
      <c r="A67" s="55"/>
      <c r="B67" s="147"/>
      <c r="C67" s="70"/>
      <c r="D67" s="86"/>
      <c r="E67" s="87"/>
      <c r="F67" s="96"/>
      <c r="G67" s="97"/>
      <c r="H67" s="97"/>
      <c r="I67" s="88"/>
      <c r="J67" s="88"/>
      <c r="K67" s="89"/>
      <c r="L67" s="88"/>
      <c r="M67" s="88"/>
      <c r="N67" s="265"/>
      <c r="O67" s="88"/>
      <c r="P67" s="89"/>
      <c r="Q67" s="148"/>
    </row>
    <row r="68" spans="1:17" ht="25.5" x14ac:dyDescent="0.2">
      <c r="A68" s="56" t="s">
        <v>88</v>
      </c>
      <c r="B68" s="98" t="s">
        <v>89</v>
      </c>
      <c r="C68" s="70"/>
      <c r="D68" s="153">
        <v>30</v>
      </c>
      <c r="E68" s="87">
        <v>25</v>
      </c>
      <c r="F68" s="96" t="str">
        <f t="shared" ref="F68:F100" si="13">IF(C68&gt;0,ROUNDDOWN(C68*G$10,1),"")</f>
        <v/>
      </c>
      <c r="G68" s="97">
        <f t="shared" ref="G68:G100" si="14">IF(D68&gt;0,ROUNDDOWN(D68*G$10,1),"")</f>
        <v>368.5</v>
      </c>
      <c r="H68" s="97">
        <v>224.1</v>
      </c>
      <c r="I68" s="88">
        <v>227.4</v>
      </c>
      <c r="J68" s="88">
        <v>237</v>
      </c>
      <c r="K68" s="89">
        <f>E68*$K$10</f>
        <v>221.97200000000001</v>
      </c>
      <c r="L68" s="90">
        <v>219.1</v>
      </c>
      <c r="M68" s="91">
        <v>187.3</v>
      </c>
      <c r="N68" s="265">
        <f>M68/E68</f>
        <v>7.4920000000000009</v>
      </c>
      <c r="O68" s="88">
        <v>224.9</v>
      </c>
      <c r="P68" s="89">
        <f>E68*$P$8</f>
        <v>0</v>
      </c>
      <c r="Q68" s="68">
        <v>216.8</v>
      </c>
    </row>
    <row r="69" spans="1:17" s="92" customFormat="1" ht="32.25" customHeight="1" x14ac:dyDescent="0.2">
      <c r="A69" s="57" t="s">
        <v>88</v>
      </c>
      <c r="B69" s="60" t="s">
        <v>205</v>
      </c>
      <c r="C69" s="70">
        <v>38</v>
      </c>
      <c r="D69" s="86"/>
      <c r="E69" s="87"/>
      <c r="F69" s="96">
        <f t="shared" si="13"/>
        <v>466.8</v>
      </c>
      <c r="G69" s="97" t="str">
        <f t="shared" si="14"/>
        <v/>
      </c>
      <c r="H69" s="97"/>
      <c r="I69" s="88"/>
      <c r="J69" s="88"/>
      <c r="K69" s="89"/>
      <c r="L69" s="90"/>
      <c r="M69" s="91"/>
      <c r="N69" s="265"/>
      <c r="O69" s="88"/>
      <c r="P69" s="89"/>
      <c r="Q69" s="68"/>
    </row>
    <row r="70" spans="1:17" s="92" customFormat="1" ht="31.5" customHeight="1" x14ac:dyDescent="0.2">
      <c r="A70" s="56" t="s">
        <v>90</v>
      </c>
      <c r="B70" s="98" t="s">
        <v>182</v>
      </c>
      <c r="C70" s="70"/>
      <c r="D70" s="86">
        <v>25</v>
      </c>
      <c r="E70" s="87">
        <v>25</v>
      </c>
      <c r="F70" s="96" t="str">
        <f t="shared" si="13"/>
        <v/>
      </c>
      <c r="G70" s="97">
        <f t="shared" si="14"/>
        <v>307.10000000000002</v>
      </c>
      <c r="H70" s="97">
        <v>224.1</v>
      </c>
      <c r="I70" s="88">
        <v>227.4</v>
      </c>
      <c r="J70" s="88">
        <v>237</v>
      </c>
      <c r="K70" s="89">
        <f>E70*$K$10</f>
        <v>221.97200000000001</v>
      </c>
      <c r="L70" s="90">
        <v>219.1</v>
      </c>
      <c r="M70" s="91">
        <v>187.3</v>
      </c>
      <c r="N70" s="265">
        <f>M70/E70</f>
        <v>7.4920000000000009</v>
      </c>
      <c r="O70" s="88">
        <v>224.9</v>
      </c>
      <c r="P70" s="89">
        <f>E70*$P$8</f>
        <v>0</v>
      </c>
      <c r="Q70" s="68">
        <v>216.8</v>
      </c>
    </row>
    <row r="71" spans="1:17" s="39" customFormat="1" ht="30" customHeight="1" x14ac:dyDescent="0.2">
      <c r="A71" s="57" t="s">
        <v>90</v>
      </c>
      <c r="B71" s="141" t="s">
        <v>143</v>
      </c>
      <c r="C71" s="70">
        <v>33</v>
      </c>
      <c r="D71" s="70"/>
      <c r="E71" s="154"/>
      <c r="F71" s="96">
        <f t="shared" si="13"/>
        <v>405.4</v>
      </c>
      <c r="G71" s="96" t="str">
        <f t="shared" si="14"/>
        <v/>
      </c>
      <c r="H71" s="96"/>
      <c r="I71" s="143"/>
      <c r="J71" s="143"/>
      <c r="K71" s="144"/>
      <c r="L71" s="145"/>
      <c r="M71" s="146"/>
      <c r="N71" s="266"/>
      <c r="O71" s="143"/>
      <c r="P71" s="144"/>
      <c r="Q71" s="69"/>
    </row>
    <row r="72" spans="1:17" ht="38.25" x14ac:dyDescent="0.2">
      <c r="A72" s="56" t="s">
        <v>91</v>
      </c>
      <c r="B72" s="98" t="s">
        <v>92</v>
      </c>
      <c r="C72" s="70">
        <v>67</v>
      </c>
      <c r="D72" s="153">
        <v>60</v>
      </c>
      <c r="E72" s="87">
        <v>55</v>
      </c>
      <c r="F72" s="96">
        <f t="shared" si="13"/>
        <v>823.1</v>
      </c>
      <c r="G72" s="97">
        <f t="shared" si="14"/>
        <v>737.1</v>
      </c>
      <c r="H72" s="97">
        <v>493.2</v>
      </c>
      <c r="I72" s="88">
        <v>500.1</v>
      </c>
      <c r="J72" s="88">
        <v>520.9</v>
      </c>
      <c r="K72" s="89">
        <f>E72*$K$10</f>
        <v>488.33840000000004</v>
      </c>
      <c r="L72" s="90">
        <v>482.1</v>
      </c>
      <c r="M72" s="91">
        <v>482.1</v>
      </c>
      <c r="N72" s="265">
        <f>M72/E72</f>
        <v>8.7654545454545456</v>
      </c>
      <c r="O72" s="88">
        <v>495.2</v>
      </c>
      <c r="P72" s="89">
        <f>E72*$P$8</f>
        <v>0</v>
      </c>
      <c r="Q72" s="68">
        <v>476</v>
      </c>
    </row>
    <row r="73" spans="1:17" x14ac:dyDescent="0.2">
      <c r="A73" s="56" t="s">
        <v>93</v>
      </c>
      <c r="B73" s="98" t="s">
        <v>94</v>
      </c>
      <c r="C73" s="70">
        <v>23</v>
      </c>
      <c r="D73" s="86">
        <v>15</v>
      </c>
      <c r="E73" s="87">
        <v>15</v>
      </c>
      <c r="F73" s="96">
        <f t="shared" si="13"/>
        <v>282.5</v>
      </c>
      <c r="G73" s="97">
        <f t="shared" si="14"/>
        <v>184.2</v>
      </c>
      <c r="H73" s="97">
        <v>134.4</v>
      </c>
      <c r="I73" s="88">
        <v>136.30000000000001</v>
      </c>
      <c r="J73" s="88">
        <v>141.9</v>
      </c>
      <c r="K73" s="89">
        <f>E73*$K$10</f>
        <v>133.1832</v>
      </c>
      <c r="L73" s="90">
        <v>131.5</v>
      </c>
      <c r="M73" s="91">
        <v>131.5</v>
      </c>
      <c r="N73" s="265">
        <f>M73/E73</f>
        <v>8.7666666666666675</v>
      </c>
      <c r="O73" s="88">
        <v>135.1</v>
      </c>
      <c r="P73" s="89">
        <f>E73*$P$8</f>
        <v>0</v>
      </c>
      <c r="Q73" s="68">
        <v>288.89999999999998</v>
      </c>
    </row>
    <row r="74" spans="1:17" ht="38.25" x14ac:dyDescent="0.2">
      <c r="A74" s="56" t="s">
        <v>95</v>
      </c>
      <c r="B74" s="98" t="s">
        <v>96</v>
      </c>
      <c r="C74" s="70">
        <v>15</v>
      </c>
      <c r="D74" s="86">
        <v>12</v>
      </c>
      <c r="E74" s="87">
        <v>12</v>
      </c>
      <c r="F74" s="96">
        <f t="shared" si="13"/>
        <v>184.2</v>
      </c>
      <c r="G74" s="97">
        <f t="shared" si="14"/>
        <v>147.4</v>
      </c>
      <c r="H74" s="97">
        <v>107.6</v>
      </c>
      <c r="I74" s="88">
        <v>109.3</v>
      </c>
      <c r="J74" s="88">
        <v>113.3</v>
      </c>
      <c r="K74" s="89">
        <f>E74*$K$10</f>
        <v>106.54656</v>
      </c>
      <c r="L74" s="90">
        <v>129.69999999999999</v>
      </c>
      <c r="M74" s="91">
        <v>129.4</v>
      </c>
      <c r="N74" s="265">
        <f>M74/E74</f>
        <v>10.783333333333333</v>
      </c>
      <c r="O74" s="88">
        <v>108</v>
      </c>
      <c r="P74" s="89">
        <f>E74*$P$8</f>
        <v>0</v>
      </c>
      <c r="Q74" s="68">
        <v>130</v>
      </c>
    </row>
    <row r="75" spans="1:17" x14ac:dyDescent="0.2">
      <c r="A75" s="56" t="s">
        <v>97</v>
      </c>
      <c r="B75" s="98" t="s">
        <v>98</v>
      </c>
      <c r="C75" s="70">
        <v>23</v>
      </c>
      <c r="D75" s="86">
        <v>20</v>
      </c>
      <c r="E75" s="87">
        <v>20</v>
      </c>
      <c r="F75" s="96">
        <f t="shared" si="13"/>
        <v>282.5</v>
      </c>
      <c r="G75" s="97">
        <f t="shared" si="14"/>
        <v>245.7</v>
      </c>
      <c r="H75" s="97">
        <v>179.2</v>
      </c>
      <c r="I75" s="88">
        <v>181.9</v>
      </c>
      <c r="J75" s="88">
        <v>188.9</v>
      </c>
      <c r="K75" s="89">
        <f>E75*$K$10</f>
        <v>177.57760000000002</v>
      </c>
      <c r="L75" s="90">
        <v>175.3</v>
      </c>
      <c r="M75" s="91">
        <v>150</v>
      </c>
      <c r="N75" s="265">
        <f>M75/E75</f>
        <v>7.5</v>
      </c>
      <c r="O75" s="88">
        <v>180.1</v>
      </c>
      <c r="P75" s="89">
        <f>E75*$P$8</f>
        <v>0</v>
      </c>
      <c r="Q75" s="68">
        <v>104.2</v>
      </c>
    </row>
    <row r="76" spans="1:17" x14ac:dyDescent="0.2">
      <c r="A76" s="56" t="s">
        <v>99</v>
      </c>
      <c r="B76" s="98" t="s">
        <v>100</v>
      </c>
      <c r="C76" s="70">
        <v>30</v>
      </c>
      <c r="D76" s="86">
        <v>15</v>
      </c>
      <c r="E76" s="87">
        <v>15</v>
      </c>
      <c r="F76" s="96">
        <f t="shared" si="13"/>
        <v>368.5</v>
      </c>
      <c r="G76" s="97">
        <f t="shared" si="14"/>
        <v>184.2</v>
      </c>
      <c r="H76" s="97">
        <v>134.4</v>
      </c>
      <c r="I76" s="88">
        <v>136.30000000000001</v>
      </c>
      <c r="J76" s="88">
        <v>141.9</v>
      </c>
      <c r="K76" s="89">
        <f>E76*$K$10</f>
        <v>133.1832</v>
      </c>
      <c r="L76" s="90">
        <v>131.5</v>
      </c>
      <c r="M76" s="91">
        <v>131.5</v>
      </c>
      <c r="N76" s="265">
        <f>M76/E76</f>
        <v>8.7666666666666675</v>
      </c>
      <c r="O76" s="88">
        <v>135.1</v>
      </c>
      <c r="P76" s="89">
        <f>E76*$P$8</f>
        <v>0</v>
      </c>
      <c r="Q76" s="68">
        <v>173.2</v>
      </c>
    </row>
    <row r="77" spans="1:17" s="39" customFormat="1" x14ac:dyDescent="0.2">
      <c r="A77" s="57" t="s">
        <v>144</v>
      </c>
      <c r="B77" s="141" t="s">
        <v>145</v>
      </c>
      <c r="C77" s="70">
        <v>35</v>
      </c>
      <c r="D77" s="70"/>
      <c r="E77" s="154"/>
      <c r="F77" s="96">
        <f t="shared" si="13"/>
        <v>429.9</v>
      </c>
      <c r="G77" s="96" t="str">
        <f t="shared" si="14"/>
        <v/>
      </c>
      <c r="H77" s="96"/>
      <c r="I77" s="143"/>
      <c r="J77" s="143"/>
      <c r="K77" s="144"/>
      <c r="L77" s="145"/>
      <c r="M77" s="146"/>
      <c r="N77" s="266"/>
      <c r="O77" s="143"/>
      <c r="P77" s="144"/>
      <c r="Q77" s="69"/>
    </row>
    <row r="78" spans="1:17" ht="51" x14ac:dyDescent="0.2">
      <c r="A78" s="56" t="s">
        <v>101</v>
      </c>
      <c r="B78" s="98" t="s">
        <v>206</v>
      </c>
      <c r="C78" s="70"/>
      <c r="D78" s="86">
        <v>15</v>
      </c>
      <c r="E78" s="87">
        <v>15</v>
      </c>
      <c r="F78" s="96" t="str">
        <f t="shared" si="13"/>
        <v/>
      </c>
      <c r="G78" s="97">
        <f t="shared" si="14"/>
        <v>184.2</v>
      </c>
      <c r="H78" s="97">
        <v>134.4</v>
      </c>
      <c r="I78" s="88">
        <v>136.30000000000001</v>
      </c>
      <c r="J78" s="88">
        <v>141.9</v>
      </c>
      <c r="K78" s="89">
        <f>E78*$K$10</f>
        <v>133.1832</v>
      </c>
      <c r="L78" s="90">
        <v>131.5</v>
      </c>
      <c r="M78" s="91">
        <v>112.8</v>
      </c>
      <c r="N78" s="265">
        <f>M78/E78</f>
        <v>7.52</v>
      </c>
      <c r="O78" s="88">
        <v>135.1</v>
      </c>
      <c r="P78" s="89">
        <f>E78*$P$8</f>
        <v>0</v>
      </c>
      <c r="Q78" s="68">
        <v>130</v>
      </c>
    </row>
    <row r="79" spans="1:17" s="39" customFormat="1" ht="25.5" x14ac:dyDescent="0.2">
      <c r="A79" s="57" t="s">
        <v>101</v>
      </c>
      <c r="B79" s="60" t="s">
        <v>146</v>
      </c>
      <c r="C79" s="70">
        <v>20</v>
      </c>
      <c r="D79" s="70"/>
      <c r="E79" s="154"/>
      <c r="F79" s="96">
        <f t="shared" si="13"/>
        <v>245.7</v>
      </c>
      <c r="G79" s="96" t="str">
        <f t="shared" si="14"/>
        <v/>
      </c>
      <c r="H79" s="96"/>
      <c r="I79" s="143"/>
      <c r="J79" s="143"/>
      <c r="K79" s="144"/>
      <c r="L79" s="145"/>
      <c r="M79" s="146"/>
      <c r="N79" s="266"/>
      <c r="O79" s="143"/>
      <c r="P79" s="144"/>
      <c r="Q79" s="69"/>
    </row>
    <row r="80" spans="1:17" x14ac:dyDescent="0.2">
      <c r="A80" s="56"/>
      <c r="B80" s="98"/>
      <c r="C80" s="70"/>
      <c r="D80" s="86"/>
      <c r="E80" s="87"/>
      <c r="F80" s="96" t="str">
        <f t="shared" si="13"/>
        <v/>
      </c>
      <c r="G80" s="97" t="str">
        <f t="shared" si="14"/>
        <v/>
      </c>
      <c r="H80" s="97"/>
      <c r="I80" s="160"/>
      <c r="J80" s="88"/>
      <c r="K80" s="89"/>
      <c r="L80" s="88"/>
      <c r="M80" s="88"/>
      <c r="N80" s="265"/>
      <c r="O80" s="88"/>
      <c r="P80" s="89"/>
      <c r="Q80" s="68">
        <v>130</v>
      </c>
    </row>
    <row r="81" spans="1:17" x14ac:dyDescent="0.2">
      <c r="A81" s="81" t="s">
        <v>20</v>
      </c>
      <c r="B81" s="120" t="s">
        <v>102</v>
      </c>
      <c r="C81" s="121"/>
      <c r="D81" s="122"/>
      <c r="E81" s="123"/>
      <c r="F81" s="124" t="str">
        <f t="shared" si="13"/>
        <v/>
      </c>
      <c r="G81" s="125" t="str">
        <f t="shared" si="14"/>
        <v/>
      </c>
      <c r="H81" s="125"/>
      <c r="I81" s="126"/>
      <c r="J81" s="126"/>
      <c r="K81" s="127"/>
      <c r="L81" s="128"/>
      <c r="M81" s="127"/>
      <c r="N81" s="263"/>
      <c r="O81" s="127"/>
      <c r="P81" s="126"/>
      <c r="Q81" s="129"/>
    </row>
    <row r="82" spans="1:17" x14ac:dyDescent="0.2">
      <c r="A82" s="55"/>
      <c r="B82" s="147"/>
      <c r="C82" s="70"/>
      <c r="D82" s="86"/>
      <c r="E82" s="87"/>
      <c r="F82" s="96" t="str">
        <f t="shared" si="13"/>
        <v/>
      </c>
      <c r="G82" s="97" t="str">
        <f t="shared" si="14"/>
        <v/>
      </c>
      <c r="H82" s="97"/>
      <c r="I82" s="160"/>
      <c r="J82" s="88"/>
      <c r="K82" s="89"/>
      <c r="L82" s="88"/>
      <c r="M82" s="88"/>
      <c r="N82" s="265"/>
      <c r="O82" s="88"/>
      <c r="P82" s="89"/>
      <c r="Q82" s="148"/>
    </row>
    <row r="83" spans="1:17" x14ac:dyDescent="0.2">
      <c r="A83" s="56" t="s">
        <v>103</v>
      </c>
      <c r="B83" s="98" t="s">
        <v>104</v>
      </c>
      <c r="C83" s="70"/>
      <c r="D83" s="86">
        <v>15</v>
      </c>
      <c r="E83" s="87">
        <v>15</v>
      </c>
      <c r="F83" s="96" t="str">
        <f t="shared" si="13"/>
        <v/>
      </c>
      <c r="G83" s="97">
        <f t="shared" si="14"/>
        <v>184.2</v>
      </c>
      <c r="H83" s="97">
        <v>134.4</v>
      </c>
      <c r="I83" s="88">
        <v>136.30000000000001</v>
      </c>
      <c r="J83" s="88">
        <v>141.9</v>
      </c>
      <c r="K83" s="89">
        <f>E83*$K$10</f>
        <v>133.1832</v>
      </c>
      <c r="L83" s="90">
        <v>131.5</v>
      </c>
      <c r="M83" s="91">
        <v>131.5</v>
      </c>
      <c r="N83" s="265">
        <f>M83/E83</f>
        <v>8.7666666666666675</v>
      </c>
      <c r="O83" s="88">
        <v>135.1</v>
      </c>
      <c r="P83" s="89">
        <f>E83*$P$8</f>
        <v>0</v>
      </c>
      <c r="Q83" s="68">
        <v>130</v>
      </c>
    </row>
    <row r="84" spans="1:17" s="39" customFormat="1" ht="25.5" x14ac:dyDescent="0.2">
      <c r="A84" s="57" t="s">
        <v>103</v>
      </c>
      <c r="B84" s="141" t="s">
        <v>207</v>
      </c>
      <c r="C84" s="70">
        <v>7</v>
      </c>
      <c r="D84" s="70"/>
      <c r="E84" s="154"/>
      <c r="F84" s="96">
        <f t="shared" si="13"/>
        <v>85.9</v>
      </c>
      <c r="G84" s="96" t="str">
        <f t="shared" si="14"/>
        <v/>
      </c>
      <c r="H84" s="96"/>
      <c r="I84" s="143"/>
      <c r="J84" s="143"/>
      <c r="K84" s="144"/>
      <c r="L84" s="145"/>
      <c r="M84" s="146"/>
      <c r="N84" s="266"/>
      <c r="O84" s="143"/>
      <c r="P84" s="144"/>
      <c r="Q84" s="69"/>
    </row>
    <row r="85" spans="1:17" x14ac:dyDescent="0.2">
      <c r="A85" s="56" t="s">
        <v>105</v>
      </c>
      <c r="B85" s="98" t="s">
        <v>208</v>
      </c>
      <c r="C85" s="70"/>
      <c r="D85" s="86">
        <v>30</v>
      </c>
      <c r="E85" s="87">
        <v>30</v>
      </c>
      <c r="F85" s="96" t="str">
        <f t="shared" si="13"/>
        <v/>
      </c>
      <c r="G85" s="97">
        <f t="shared" si="14"/>
        <v>368.5</v>
      </c>
      <c r="H85" s="97">
        <v>268.8</v>
      </c>
      <c r="I85" s="88">
        <v>273.10000000000002</v>
      </c>
      <c r="J85" s="88">
        <v>283.89999999999998</v>
      </c>
      <c r="K85" s="89">
        <f>E85*$K$10</f>
        <v>266.3664</v>
      </c>
      <c r="L85" s="90">
        <v>263</v>
      </c>
      <c r="M85" s="91">
        <v>263</v>
      </c>
      <c r="N85" s="265">
        <f>M85/E85</f>
        <v>8.7666666666666675</v>
      </c>
      <c r="O85" s="88">
        <v>270</v>
      </c>
      <c r="P85" s="89">
        <f>E85*$P$8</f>
        <v>0</v>
      </c>
      <c r="Q85" s="68">
        <v>259.8</v>
      </c>
    </row>
    <row r="86" spans="1:17" s="39" customFormat="1" ht="25.5" x14ac:dyDescent="0.2">
      <c r="A86" s="57" t="s">
        <v>105</v>
      </c>
      <c r="B86" s="141" t="s">
        <v>151</v>
      </c>
      <c r="C86" s="70">
        <v>20</v>
      </c>
      <c r="D86" s="70"/>
      <c r="E86" s="154"/>
      <c r="F86" s="96">
        <f t="shared" si="13"/>
        <v>245.7</v>
      </c>
      <c r="G86" s="96" t="str">
        <f t="shared" si="14"/>
        <v/>
      </c>
      <c r="H86" s="96"/>
      <c r="I86" s="143"/>
      <c r="J86" s="143"/>
      <c r="K86" s="144"/>
      <c r="L86" s="145"/>
      <c r="M86" s="146"/>
      <c r="N86" s="266"/>
      <c r="O86" s="143"/>
      <c r="P86" s="144"/>
      <c r="Q86" s="69"/>
    </row>
    <row r="87" spans="1:17" ht="25.5" x14ac:dyDescent="0.2">
      <c r="A87" s="56" t="s">
        <v>106</v>
      </c>
      <c r="B87" s="98" t="s">
        <v>209</v>
      </c>
      <c r="C87" s="70"/>
      <c r="D87" s="86">
        <v>15</v>
      </c>
      <c r="E87" s="87">
        <v>15</v>
      </c>
      <c r="F87" s="96" t="str">
        <f t="shared" si="13"/>
        <v/>
      </c>
      <c r="G87" s="97">
        <f t="shared" si="14"/>
        <v>184.2</v>
      </c>
      <c r="H87" s="97">
        <v>134.4</v>
      </c>
      <c r="I87" s="88">
        <v>136.30000000000001</v>
      </c>
      <c r="J87" s="88">
        <v>141.9</v>
      </c>
      <c r="K87" s="89">
        <f>E87*$K$10</f>
        <v>133.1832</v>
      </c>
      <c r="L87" s="90">
        <v>131.5</v>
      </c>
      <c r="M87" s="91">
        <v>112.8</v>
      </c>
      <c r="N87" s="265">
        <f>M87/E87</f>
        <v>7.52</v>
      </c>
      <c r="O87" s="88">
        <v>135.1</v>
      </c>
      <c r="P87" s="89">
        <f>E87*$P$8</f>
        <v>0</v>
      </c>
      <c r="Q87" s="68">
        <v>130</v>
      </c>
    </row>
    <row r="88" spans="1:17" s="39" customFormat="1" ht="25.5" x14ac:dyDescent="0.2">
      <c r="A88" s="57" t="s">
        <v>106</v>
      </c>
      <c r="B88" s="141" t="s">
        <v>147</v>
      </c>
      <c r="C88" s="70">
        <v>7</v>
      </c>
      <c r="D88" s="70"/>
      <c r="E88" s="154"/>
      <c r="F88" s="96">
        <f t="shared" si="13"/>
        <v>85.9</v>
      </c>
      <c r="G88" s="96" t="str">
        <f t="shared" si="14"/>
        <v/>
      </c>
      <c r="H88" s="96"/>
      <c r="I88" s="143"/>
      <c r="J88" s="143"/>
      <c r="K88" s="144"/>
      <c r="L88" s="145"/>
      <c r="M88" s="146"/>
      <c r="N88" s="266"/>
      <c r="O88" s="143"/>
      <c r="P88" s="144"/>
      <c r="Q88" s="69"/>
    </row>
    <row r="89" spans="1:17" x14ac:dyDescent="0.2">
      <c r="A89" s="56" t="s">
        <v>107</v>
      </c>
      <c r="B89" s="98" t="s">
        <v>210</v>
      </c>
      <c r="C89" s="70">
        <v>6</v>
      </c>
      <c r="D89" s="86">
        <v>5</v>
      </c>
      <c r="E89" s="87">
        <v>5</v>
      </c>
      <c r="F89" s="96">
        <f t="shared" si="13"/>
        <v>73.7</v>
      </c>
      <c r="G89" s="97">
        <f t="shared" si="14"/>
        <v>61.4</v>
      </c>
      <c r="H89" s="97">
        <v>44.8</v>
      </c>
      <c r="I89" s="88">
        <v>45.5</v>
      </c>
      <c r="J89" s="88">
        <v>47</v>
      </c>
      <c r="K89" s="89">
        <f>E89*$K$10</f>
        <v>44.394400000000005</v>
      </c>
      <c r="L89" s="90">
        <v>43.8</v>
      </c>
      <c r="M89" s="91">
        <v>37.9</v>
      </c>
      <c r="N89" s="265">
        <f>M89/E89</f>
        <v>7.58</v>
      </c>
      <c r="O89" s="88">
        <v>45</v>
      </c>
      <c r="P89" s="89">
        <f>E89*$P$8</f>
        <v>0</v>
      </c>
      <c r="Q89" s="68">
        <v>43.6</v>
      </c>
    </row>
    <row r="90" spans="1:17" x14ac:dyDescent="0.2">
      <c r="A90" s="56" t="s">
        <v>108</v>
      </c>
      <c r="B90" s="98" t="s">
        <v>109</v>
      </c>
      <c r="C90" s="70">
        <v>20</v>
      </c>
      <c r="D90" s="86">
        <v>15</v>
      </c>
      <c r="E90" s="87">
        <v>15</v>
      </c>
      <c r="F90" s="96">
        <f t="shared" si="13"/>
        <v>245.7</v>
      </c>
      <c r="G90" s="97">
        <f t="shared" si="14"/>
        <v>184.2</v>
      </c>
      <c r="H90" s="97">
        <v>134.4</v>
      </c>
      <c r="I90" s="88">
        <v>136.30000000000001</v>
      </c>
      <c r="J90" s="88">
        <v>141.9</v>
      </c>
      <c r="K90" s="89">
        <f>E90*$K$10</f>
        <v>133.1832</v>
      </c>
      <c r="L90" s="90">
        <v>131.5</v>
      </c>
      <c r="M90" s="91">
        <v>112.8</v>
      </c>
      <c r="N90" s="265">
        <f>M90/E90</f>
        <v>7.52</v>
      </c>
      <c r="O90" s="88">
        <v>135.1</v>
      </c>
      <c r="P90" s="89">
        <f>E90*$P$8</f>
        <v>0</v>
      </c>
      <c r="Q90" s="68">
        <v>130</v>
      </c>
    </row>
    <row r="91" spans="1:17" ht="25.5" x14ac:dyDescent="0.2">
      <c r="A91" s="56" t="s">
        <v>110</v>
      </c>
      <c r="B91" s="98" t="s">
        <v>211</v>
      </c>
      <c r="C91" s="70"/>
      <c r="D91" s="86">
        <v>15</v>
      </c>
      <c r="E91" s="87">
        <v>15</v>
      </c>
      <c r="F91" s="96" t="str">
        <f t="shared" si="13"/>
        <v/>
      </c>
      <c r="G91" s="97">
        <f t="shared" si="14"/>
        <v>184.2</v>
      </c>
      <c r="H91" s="97">
        <v>134.4</v>
      </c>
      <c r="I91" s="88">
        <v>136.30000000000001</v>
      </c>
      <c r="J91" s="88">
        <v>141.9</v>
      </c>
      <c r="K91" s="89">
        <f>E91*$K$10</f>
        <v>133.1832</v>
      </c>
      <c r="L91" s="90">
        <v>131.5</v>
      </c>
      <c r="M91" s="91">
        <v>131.5</v>
      </c>
      <c r="N91" s="265">
        <f>M91/E91</f>
        <v>8.7666666666666675</v>
      </c>
      <c r="O91" s="88">
        <v>135.1</v>
      </c>
      <c r="P91" s="89">
        <f>E91*$P$8</f>
        <v>0</v>
      </c>
      <c r="Q91" s="68">
        <v>130</v>
      </c>
    </row>
    <row r="92" spans="1:17" s="39" customFormat="1" ht="25.5" x14ac:dyDescent="0.2">
      <c r="A92" s="57" t="s">
        <v>110</v>
      </c>
      <c r="B92" s="141" t="s">
        <v>212</v>
      </c>
      <c r="C92" s="70">
        <v>18</v>
      </c>
      <c r="D92" s="70"/>
      <c r="E92" s="154"/>
      <c r="F92" s="96">
        <f t="shared" si="13"/>
        <v>221.1</v>
      </c>
      <c r="G92" s="96" t="str">
        <f t="shared" si="14"/>
        <v/>
      </c>
      <c r="H92" s="96"/>
      <c r="I92" s="143"/>
      <c r="J92" s="143"/>
      <c r="K92" s="144"/>
      <c r="L92" s="145"/>
      <c r="M92" s="146"/>
      <c r="N92" s="266"/>
      <c r="O92" s="143"/>
      <c r="P92" s="144"/>
      <c r="Q92" s="69"/>
    </row>
    <row r="93" spans="1:17" x14ac:dyDescent="0.2">
      <c r="A93" s="56" t="s">
        <v>111</v>
      </c>
      <c r="B93" s="98" t="s">
        <v>213</v>
      </c>
      <c r="C93" s="70">
        <v>25</v>
      </c>
      <c r="D93" s="86">
        <v>20</v>
      </c>
      <c r="E93" s="87">
        <v>20</v>
      </c>
      <c r="F93" s="96">
        <f t="shared" si="13"/>
        <v>307.10000000000002</v>
      </c>
      <c r="G93" s="97">
        <f t="shared" si="14"/>
        <v>245.7</v>
      </c>
      <c r="H93" s="97">
        <v>179.2</v>
      </c>
      <c r="I93" s="88">
        <v>181.8</v>
      </c>
      <c r="J93" s="88">
        <v>188.9</v>
      </c>
      <c r="K93" s="89">
        <f>E93*$K$10</f>
        <v>177.57760000000002</v>
      </c>
      <c r="L93" s="90">
        <v>175.3</v>
      </c>
      <c r="M93" s="91">
        <v>175.3</v>
      </c>
      <c r="N93" s="265">
        <f>M93/E93</f>
        <v>8.7650000000000006</v>
      </c>
      <c r="O93" s="88">
        <v>180.1</v>
      </c>
      <c r="P93" s="89">
        <f>E93*$P$8</f>
        <v>0</v>
      </c>
      <c r="Q93" s="68">
        <v>173.2</v>
      </c>
    </row>
    <row r="94" spans="1:17" ht="25.5" x14ac:dyDescent="0.2">
      <c r="A94" s="56" t="s">
        <v>112</v>
      </c>
      <c r="B94" s="98" t="s">
        <v>214</v>
      </c>
      <c r="C94" s="70"/>
      <c r="D94" s="86">
        <v>15</v>
      </c>
      <c r="E94" s="87">
        <v>15</v>
      </c>
      <c r="F94" s="96" t="str">
        <f t="shared" si="13"/>
        <v/>
      </c>
      <c r="G94" s="97">
        <f t="shared" si="14"/>
        <v>184.2</v>
      </c>
      <c r="H94" s="97">
        <v>134.4</v>
      </c>
      <c r="I94" s="88">
        <v>136.30000000000001</v>
      </c>
      <c r="J94" s="88">
        <v>141.9</v>
      </c>
      <c r="K94" s="89">
        <f>E94*$K$10</f>
        <v>133.1832</v>
      </c>
      <c r="L94" s="90">
        <v>131.5</v>
      </c>
      <c r="M94" s="91">
        <v>112.8</v>
      </c>
      <c r="N94" s="265">
        <f>M94/E94</f>
        <v>7.52</v>
      </c>
      <c r="O94" s="88">
        <v>135.1</v>
      </c>
      <c r="P94" s="89">
        <f>E94*$P$8</f>
        <v>0</v>
      </c>
      <c r="Q94" s="68">
        <v>130</v>
      </c>
    </row>
    <row r="95" spans="1:17" s="39" customFormat="1" ht="25.5" x14ac:dyDescent="0.2">
      <c r="A95" s="57" t="s">
        <v>112</v>
      </c>
      <c r="B95" s="161" t="s">
        <v>215</v>
      </c>
      <c r="C95" s="70">
        <v>17</v>
      </c>
      <c r="D95" s="70"/>
      <c r="E95" s="154"/>
      <c r="F95" s="96">
        <f t="shared" si="13"/>
        <v>208.8</v>
      </c>
      <c r="G95" s="96" t="str">
        <f t="shared" si="14"/>
        <v/>
      </c>
      <c r="H95" s="96"/>
      <c r="I95" s="143"/>
      <c r="J95" s="143"/>
      <c r="K95" s="144"/>
      <c r="L95" s="145"/>
      <c r="M95" s="146"/>
      <c r="N95" s="266"/>
      <c r="O95" s="143"/>
      <c r="P95" s="144"/>
      <c r="Q95" s="69"/>
    </row>
    <row r="96" spans="1:17" s="39" customFormat="1" ht="38.25" x14ac:dyDescent="0.2">
      <c r="A96" s="57" t="s">
        <v>148</v>
      </c>
      <c r="B96" s="161" t="s">
        <v>216</v>
      </c>
      <c r="C96" s="70">
        <v>21</v>
      </c>
      <c r="D96" s="70"/>
      <c r="E96" s="154"/>
      <c r="F96" s="96">
        <f t="shared" si="13"/>
        <v>257.89999999999998</v>
      </c>
      <c r="G96" s="96" t="str">
        <f t="shared" si="14"/>
        <v/>
      </c>
      <c r="H96" s="96"/>
      <c r="I96" s="143"/>
      <c r="J96" s="143"/>
      <c r="K96" s="144"/>
      <c r="L96" s="145"/>
      <c r="M96" s="146"/>
      <c r="N96" s="266"/>
      <c r="O96" s="143"/>
      <c r="P96" s="144"/>
      <c r="Q96" s="69"/>
    </row>
    <row r="97" spans="1:17" s="39" customFormat="1" ht="38.25" x14ac:dyDescent="0.2">
      <c r="A97" s="57" t="s">
        <v>149</v>
      </c>
      <c r="B97" s="161" t="s">
        <v>217</v>
      </c>
      <c r="C97" s="70">
        <v>29</v>
      </c>
      <c r="D97" s="70"/>
      <c r="E97" s="154"/>
      <c r="F97" s="96">
        <f t="shared" si="13"/>
        <v>356.2</v>
      </c>
      <c r="G97" s="96" t="str">
        <f t="shared" si="14"/>
        <v/>
      </c>
      <c r="H97" s="96"/>
      <c r="I97" s="143"/>
      <c r="J97" s="143"/>
      <c r="K97" s="144"/>
      <c r="L97" s="145"/>
      <c r="M97" s="146"/>
      <c r="N97" s="266"/>
      <c r="O97" s="143"/>
      <c r="P97" s="144"/>
      <c r="Q97" s="69"/>
    </row>
    <row r="98" spans="1:17" s="39" customFormat="1" ht="51" x14ac:dyDescent="0.2">
      <c r="A98" s="57" t="s">
        <v>150</v>
      </c>
      <c r="B98" s="161" t="s">
        <v>218</v>
      </c>
      <c r="C98" s="70">
        <v>32</v>
      </c>
      <c r="D98" s="70"/>
      <c r="E98" s="154"/>
      <c r="F98" s="96">
        <f t="shared" si="13"/>
        <v>393.1</v>
      </c>
      <c r="G98" s="96" t="str">
        <f t="shared" si="14"/>
        <v/>
      </c>
      <c r="H98" s="96"/>
      <c r="I98" s="143"/>
      <c r="J98" s="143"/>
      <c r="K98" s="144"/>
      <c r="L98" s="145"/>
      <c r="M98" s="146"/>
      <c r="N98" s="266"/>
      <c r="O98" s="143"/>
      <c r="P98" s="144"/>
      <c r="Q98" s="69"/>
    </row>
    <row r="99" spans="1:17" ht="25.5" x14ac:dyDescent="0.2">
      <c r="A99" s="56" t="s">
        <v>117</v>
      </c>
      <c r="B99" s="98" t="s">
        <v>118</v>
      </c>
      <c r="C99" s="70">
        <v>17</v>
      </c>
      <c r="D99" s="153">
        <v>40</v>
      </c>
      <c r="E99" s="87">
        <v>35</v>
      </c>
      <c r="F99" s="96">
        <f t="shared" si="13"/>
        <v>208.8</v>
      </c>
      <c r="G99" s="97">
        <f t="shared" si="14"/>
        <v>491.4</v>
      </c>
      <c r="H99" s="97">
        <v>313.60000000000002</v>
      </c>
      <c r="I99" s="88">
        <v>318.5</v>
      </c>
      <c r="J99" s="88">
        <v>330.8</v>
      </c>
      <c r="K99" s="89">
        <f>E99*$K$10</f>
        <v>310.76080000000002</v>
      </c>
      <c r="L99" s="90">
        <v>306.8</v>
      </c>
      <c r="M99" s="91">
        <v>262.2</v>
      </c>
      <c r="N99" s="265">
        <f>M99/E99</f>
        <v>7.4914285714285711</v>
      </c>
      <c r="O99" s="88">
        <v>315</v>
      </c>
      <c r="P99" s="89">
        <f>E99*$P$8</f>
        <v>0</v>
      </c>
      <c r="Q99" s="68">
        <v>303.10000000000002</v>
      </c>
    </row>
    <row r="100" spans="1:17" x14ac:dyDescent="0.2">
      <c r="A100" s="56" t="s">
        <v>119</v>
      </c>
      <c r="B100" s="98" t="s">
        <v>219</v>
      </c>
      <c r="C100" s="70">
        <v>42</v>
      </c>
      <c r="D100" s="153">
        <v>45</v>
      </c>
      <c r="E100" s="87">
        <v>35</v>
      </c>
      <c r="F100" s="96">
        <f t="shared" si="13"/>
        <v>515.9</v>
      </c>
      <c r="G100" s="97">
        <f t="shared" si="14"/>
        <v>552.79999999999995</v>
      </c>
      <c r="H100" s="97">
        <v>313.60000000000002</v>
      </c>
      <c r="I100" s="160">
        <v>318.5</v>
      </c>
      <c r="J100" s="88">
        <v>330.8</v>
      </c>
      <c r="K100" s="89">
        <f>E100*$K$10</f>
        <v>310.76080000000002</v>
      </c>
      <c r="L100" s="90">
        <v>306.8</v>
      </c>
      <c r="M100" s="91">
        <v>262.2</v>
      </c>
      <c r="N100" s="265">
        <f>M100/E100</f>
        <v>7.4914285714285711</v>
      </c>
      <c r="O100" s="88">
        <v>315</v>
      </c>
      <c r="P100" s="89">
        <f>E100*$P$8</f>
        <v>0</v>
      </c>
      <c r="Q100" s="68">
        <v>303.10000000000002</v>
      </c>
    </row>
    <row r="101" spans="1:17" x14ac:dyDescent="0.2">
      <c r="A101" s="56"/>
      <c r="B101" s="98"/>
      <c r="C101" s="70"/>
      <c r="D101" s="86"/>
      <c r="E101" s="87"/>
      <c r="F101" s="96"/>
      <c r="G101" s="97"/>
      <c r="H101" s="97"/>
      <c r="I101" s="160"/>
      <c r="J101" s="88"/>
      <c r="K101" s="89"/>
      <c r="L101" s="88"/>
      <c r="M101" s="88"/>
      <c r="N101" s="265"/>
      <c r="O101" s="88"/>
      <c r="P101" s="89"/>
      <c r="Q101" s="148"/>
    </row>
    <row r="102" spans="1:17" x14ac:dyDescent="0.2">
      <c r="A102" s="81" t="s">
        <v>120</v>
      </c>
      <c r="B102" s="120" t="s">
        <v>121</v>
      </c>
      <c r="C102" s="121"/>
      <c r="D102" s="122"/>
      <c r="E102" s="123"/>
      <c r="F102" s="124"/>
      <c r="G102" s="125"/>
      <c r="H102" s="125"/>
      <c r="I102" s="126"/>
      <c r="J102" s="126"/>
      <c r="K102" s="127"/>
      <c r="L102" s="128"/>
      <c r="M102" s="127"/>
      <c r="N102" s="263"/>
      <c r="O102" s="127"/>
      <c r="P102" s="126"/>
      <c r="Q102" s="129"/>
    </row>
    <row r="103" spans="1:17" x14ac:dyDescent="0.2">
      <c r="A103" s="55"/>
      <c r="B103" s="147"/>
      <c r="C103" s="70"/>
      <c r="D103" s="86"/>
      <c r="E103" s="87"/>
      <c r="F103" s="96"/>
      <c r="G103" s="97"/>
      <c r="H103" s="97"/>
      <c r="I103" s="88"/>
      <c r="J103" s="88"/>
      <c r="K103" s="89"/>
      <c r="L103" s="88"/>
      <c r="M103" s="88"/>
      <c r="N103" s="265"/>
      <c r="O103" s="88"/>
      <c r="P103" s="89"/>
      <c r="Q103" s="148"/>
    </row>
    <row r="104" spans="1:17" ht="25.5" x14ac:dyDescent="0.2">
      <c r="A104" s="56" t="s">
        <v>122</v>
      </c>
      <c r="B104" s="98" t="s">
        <v>123</v>
      </c>
      <c r="C104" s="70"/>
      <c r="D104" s="149">
        <v>10</v>
      </c>
      <c r="E104" s="87">
        <v>10</v>
      </c>
      <c r="F104" s="96" t="str">
        <f t="shared" ref="F104:F106" si="15">IF(C104&gt;0,ROUNDDOWN(C104*G$10,1),"")</f>
        <v/>
      </c>
      <c r="G104" s="97">
        <f t="shared" ref="G104:G106" si="16">IF(D104&gt;0,ROUNDDOWN(D104*G$10,1),"")</f>
        <v>122.8</v>
      </c>
      <c r="H104" s="97">
        <v>89.6</v>
      </c>
      <c r="I104" s="88">
        <v>91.1</v>
      </c>
      <c r="J104" s="88">
        <v>95</v>
      </c>
      <c r="K104" s="89">
        <f>E104*$K$10</f>
        <v>88.788800000000009</v>
      </c>
      <c r="L104" s="90">
        <v>87.7</v>
      </c>
      <c r="M104" s="91">
        <v>75.400000000000006</v>
      </c>
      <c r="N104" s="265">
        <f>M104/E104</f>
        <v>7.5400000000000009</v>
      </c>
      <c r="O104" s="88">
        <v>90.1</v>
      </c>
      <c r="P104" s="89">
        <f>E104*$P$8</f>
        <v>0</v>
      </c>
      <c r="Q104" s="68">
        <v>86.9</v>
      </c>
    </row>
    <row r="105" spans="1:17" s="39" customFormat="1" ht="25.5" x14ac:dyDescent="0.2">
      <c r="A105" s="57" t="s">
        <v>122</v>
      </c>
      <c r="B105" s="60" t="s">
        <v>220</v>
      </c>
      <c r="C105" s="70">
        <v>13</v>
      </c>
      <c r="D105" s="70"/>
      <c r="E105" s="154"/>
      <c r="F105" s="96">
        <f t="shared" si="15"/>
        <v>159.69999999999999</v>
      </c>
      <c r="G105" s="96" t="str">
        <f t="shared" si="16"/>
        <v/>
      </c>
      <c r="H105" s="96"/>
      <c r="I105" s="143"/>
      <c r="J105" s="143"/>
      <c r="K105" s="144"/>
      <c r="L105" s="145"/>
      <c r="M105" s="146"/>
      <c r="N105" s="266"/>
      <c r="O105" s="143"/>
      <c r="P105" s="144"/>
      <c r="Q105" s="69"/>
    </row>
    <row r="106" spans="1:17" x14ac:dyDescent="0.2">
      <c r="A106" s="56" t="s">
        <v>124</v>
      </c>
      <c r="B106" s="98" t="s">
        <v>221</v>
      </c>
      <c r="C106" s="70">
        <v>30</v>
      </c>
      <c r="D106" s="153">
        <v>30</v>
      </c>
      <c r="E106" s="87">
        <v>20</v>
      </c>
      <c r="F106" s="96">
        <f t="shared" si="15"/>
        <v>368.5</v>
      </c>
      <c r="G106" s="97">
        <f t="shared" si="16"/>
        <v>368.5</v>
      </c>
      <c r="H106" s="97">
        <v>179.2</v>
      </c>
      <c r="I106" s="88">
        <v>181.9</v>
      </c>
      <c r="J106" s="88">
        <v>188.9</v>
      </c>
      <c r="K106" s="89">
        <f>E106*$K$10</f>
        <v>177.57760000000002</v>
      </c>
      <c r="L106" s="90">
        <v>175.3</v>
      </c>
      <c r="M106" s="91">
        <v>150</v>
      </c>
      <c r="N106" s="265">
        <f>M106/E106</f>
        <v>7.5</v>
      </c>
      <c r="O106" s="88">
        <v>180.1</v>
      </c>
      <c r="P106" s="89">
        <f>E106*$P$8</f>
        <v>0</v>
      </c>
      <c r="Q106" s="68">
        <v>173.2</v>
      </c>
    </row>
    <row r="107" spans="1:17" x14ac:dyDescent="0.2">
      <c r="A107" s="56"/>
      <c r="B107" s="98"/>
      <c r="C107" s="70"/>
      <c r="D107" s="86"/>
      <c r="E107" s="87"/>
      <c r="F107" s="96"/>
      <c r="G107" s="97"/>
      <c r="H107" s="97"/>
      <c r="I107" s="88"/>
      <c r="J107" s="88"/>
      <c r="K107" s="89"/>
      <c r="L107" s="152"/>
      <c r="M107" s="88"/>
      <c r="N107" s="265"/>
      <c r="O107" s="88"/>
      <c r="P107" s="89"/>
      <c r="Q107" s="148"/>
    </row>
    <row r="108" spans="1:17" x14ac:dyDescent="0.2">
      <c r="A108" s="81" t="s">
        <v>125</v>
      </c>
      <c r="B108" s="120" t="s">
        <v>126</v>
      </c>
      <c r="C108" s="121"/>
      <c r="D108" s="122"/>
      <c r="E108" s="123"/>
      <c r="F108" s="124"/>
      <c r="G108" s="125"/>
      <c r="H108" s="125"/>
      <c r="I108" s="126"/>
      <c r="J108" s="126"/>
      <c r="K108" s="127"/>
      <c r="L108" s="128"/>
      <c r="M108" s="127"/>
      <c r="N108" s="263"/>
      <c r="O108" s="127"/>
      <c r="P108" s="126"/>
      <c r="Q108" s="129"/>
    </row>
    <row r="109" spans="1:17" x14ac:dyDescent="0.2">
      <c r="A109" s="55"/>
      <c r="B109" s="147"/>
      <c r="C109" s="58"/>
      <c r="D109" s="170"/>
      <c r="E109" s="87"/>
      <c r="F109" s="96"/>
      <c r="G109" s="97"/>
      <c r="H109" s="97"/>
      <c r="I109" s="88"/>
      <c r="J109" s="88"/>
      <c r="K109" s="89"/>
      <c r="L109" s="88"/>
      <c r="M109" s="88"/>
      <c r="N109" s="265"/>
      <c r="O109" s="88"/>
      <c r="P109" s="89"/>
      <c r="Q109" s="148"/>
    </row>
    <row r="110" spans="1:17" s="39" customFormat="1" ht="38.25" x14ac:dyDescent="0.2">
      <c r="A110" s="57" t="s">
        <v>152</v>
      </c>
      <c r="B110" s="141" t="s">
        <v>222</v>
      </c>
      <c r="C110" s="58"/>
      <c r="D110" s="58"/>
      <c r="E110" s="154"/>
      <c r="F110" s="96"/>
      <c r="G110" s="96"/>
      <c r="H110" s="96"/>
      <c r="I110" s="143"/>
      <c r="J110" s="143"/>
      <c r="K110" s="144"/>
      <c r="L110" s="143"/>
      <c r="M110" s="143"/>
      <c r="N110" s="266"/>
      <c r="O110" s="143"/>
      <c r="P110" s="144"/>
      <c r="Q110" s="171"/>
    </row>
    <row r="111" spans="1:17" x14ac:dyDescent="0.2">
      <c r="A111" s="56" t="s">
        <v>127</v>
      </c>
      <c r="B111" s="98" t="s">
        <v>223</v>
      </c>
      <c r="C111" s="58"/>
      <c r="D111" s="170">
        <v>10</v>
      </c>
      <c r="E111" s="87">
        <v>10</v>
      </c>
      <c r="F111" s="96" t="str">
        <f t="shared" ref="F111:F127" si="17">IF(C111&gt;0,ROUNDDOWN(C111*G$10,1),"")</f>
        <v/>
      </c>
      <c r="G111" s="97">
        <f t="shared" ref="G111:G127" si="18">IF(D111&gt;0,ROUNDDOWN(D111*G$10,1),"")</f>
        <v>122.8</v>
      </c>
      <c r="H111" s="97">
        <v>89.6</v>
      </c>
      <c r="I111" s="88">
        <v>91.1</v>
      </c>
      <c r="J111" s="88">
        <v>95</v>
      </c>
      <c r="K111" s="89">
        <f>E111*$K$10</f>
        <v>88.788800000000009</v>
      </c>
      <c r="L111" s="90">
        <v>87.7</v>
      </c>
      <c r="M111" s="91">
        <v>87.7</v>
      </c>
      <c r="N111" s="265">
        <f>M111/E111</f>
        <v>8.77</v>
      </c>
      <c r="O111" s="88">
        <v>90.1</v>
      </c>
      <c r="P111" s="89">
        <f>E111*$P$8</f>
        <v>0</v>
      </c>
      <c r="Q111" s="68">
        <v>86.9</v>
      </c>
    </row>
    <row r="112" spans="1:17" s="39" customFormat="1" x14ac:dyDescent="0.2">
      <c r="A112" s="57" t="s">
        <v>127</v>
      </c>
      <c r="B112" s="60" t="s">
        <v>153</v>
      </c>
      <c r="C112" s="58">
        <v>12</v>
      </c>
      <c r="D112" s="58"/>
      <c r="E112" s="154"/>
      <c r="F112" s="96">
        <f t="shared" si="17"/>
        <v>147.4</v>
      </c>
      <c r="G112" s="96" t="str">
        <f t="shared" si="18"/>
        <v/>
      </c>
      <c r="H112" s="96"/>
      <c r="I112" s="143"/>
      <c r="J112" s="143"/>
      <c r="K112" s="144"/>
      <c r="L112" s="145"/>
      <c r="M112" s="146"/>
      <c r="N112" s="266"/>
      <c r="O112" s="143"/>
      <c r="P112" s="144"/>
      <c r="Q112" s="69"/>
    </row>
    <row r="113" spans="1:17" x14ac:dyDescent="0.2">
      <c r="A113" s="56" t="s">
        <v>128</v>
      </c>
      <c r="B113" s="98" t="s">
        <v>224</v>
      </c>
      <c r="C113" s="58"/>
      <c r="D113" s="170">
        <v>10</v>
      </c>
      <c r="E113" s="87">
        <v>10</v>
      </c>
      <c r="F113" s="96" t="str">
        <f t="shared" si="17"/>
        <v/>
      </c>
      <c r="G113" s="97">
        <f t="shared" si="18"/>
        <v>122.8</v>
      </c>
      <c r="H113" s="97">
        <v>89.6</v>
      </c>
      <c r="I113" s="88">
        <v>91.1</v>
      </c>
      <c r="J113" s="88">
        <v>95</v>
      </c>
      <c r="K113" s="89">
        <f>E113*$K$10</f>
        <v>88.788800000000009</v>
      </c>
      <c r="L113" s="90">
        <v>87.7</v>
      </c>
      <c r="M113" s="91">
        <v>87.7</v>
      </c>
      <c r="N113" s="265">
        <f>M113/E113</f>
        <v>8.77</v>
      </c>
      <c r="O113" s="88">
        <v>90.1</v>
      </c>
      <c r="P113" s="89">
        <f>E113*$P$8</f>
        <v>0</v>
      </c>
      <c r="Q113" s="68">
        <v>86.9</v>
      </c>
    </row>
    <row r="114" spans="1:17" ht="25.5" x14ac:dyDescent="0.2">
      <c r="A114" s="57" t="s">
        <v>128</v>
      </c>
      <c r="B114" s="60" t="s">
        <v>225</v>
      </c>
      <c r="C114" s="58">
        <v>12</v>
      </c>
      <c r="D114" s="170"/>
      <c r="E114" s="87"/>
      <c r="F114" s="96">
        <f t="shared" si="17"/>
        <v>147.4</v>
      </c>
      <c r="G114" s="97" t="str">
        <f t="shared" si="18"/>
        <v/>
      </c>
      <c r="H114" s="97"/>
      <c r="I114" s="88"/>
      <c r="J114" s="88"/>
      <c r="K114" s="89"/>
      <c r="L114" s="90"/>
      <c r="M114" s="91"/>
      <c r="N114" s="265"/>
      <c r="O114" s="88"/>
      <c r="P114" s="89"/>
      <c r="Q114" s="68"/>
    </row>
    <row r="115" spans="1:17" x14ac:dyDescent="0.2">
      <c r="A115" s="57" t="s">
        <v>154</v>
      </c>
      <c r="B115" s="60" t="s">
        <v>155</v>
      </c>
      <c r="C115" s="70"/>
      <c r="D115" s="170"/>
      <c r="E115" s="87"/>
      <c r="F115" s="96" t="str">
        <f t="shared" si="17"/>
        <v/>
      </c>
      <c r="G115" s="97" t="str">
        <f t="shared" si="18"/>
        <v/>
      </c>
      <c r="H115" s="97"/>
      <c r="I115" s="88"/>
      <c r="J115" s="88"/>
      <c r="K115" s="89"/>
      <c r="L115" s="90"/>
      <c r="M115" s="91"/>
      <c r="N115" s="265"/>
      <c r="O115" s="88"/>
      <c r="P115" s="89"/>
      <c r="Q115" s="68"/>
    </row>
    <row r="116" spans="1:17" x14ac:dyDescent="0.2">
      <c r="A116" s="57" t="s">
        <v>156</v>
      </c>
      <c r="B116" s="60" t="s">
        <v>157</v>
      </c>
      <c r="C116" s="70"/>
      <c r="D116" s="170"/>
      <c r="E116" s="87"/>
      <c r="F116" s="96" t="str">
        <f t="shared" si="17"/>
        <v/>
      </c>
      <c r="G116" s="97" t="str">
        <f t="shared" si="18"/>
        <v/>
      </c>
      <c r="H116" s="97"/>
      <c r="I116" s="88"/>
      <c r="J116" s="88"/>
      <c r="K116" s="89"/>
      <c r="L116" s="90"/>
      <c r="M116" s="91"/>
      <c r="N116" s="265"/>
      <c r="O116" s="88"/>
      <c r="P116" s="89"/>
      <c r="Q116" s="68"/>
    </row>
    <row r="117" spans="1:17" ht="51" x14ac:dyDescent="0.2">
      <c r="A117" s="57" t="s">
        <v>158</v>
      </c>
      <c r="B117" s="60" t="s">
        <v>226</v>
      </c>
      <c r="C117" s="58"/>
      <c r="D117" s="170"/>
      <c r="E117" s="87"/>
      <c r="F117" s="96" t="str">
        <f t="shared" si="17"/>
        <v/>
      </c>
      <c r="G117" s="97" t="str">
        <f t="shared" si="18"/>
        <v/>
      </c>
      <c r="H117" s="97"/>
      <c r="I117" s="88"/>
      <c r="J117" s="88"/>
      <c r="K117" s="89"/>
      <c r="L117" s="90"/>
      <c r="M117" s="91"/>
      <c r="N117" s="265"/>
      <c r="O117" s="88"/>
      <c r="P117" s="89"/>
      <c r="Q117" s="68"/>
    </row>
    <row r="118" spans="1:17" x14ac:dyDescent="0.2">
      <c r="A118" s="57" t="s">
        <v>159</v>
      </c>
      <c r="B118" s="172" t="s">
        <v>227</v>
      </c>
      <c r="C118" s="70">
        <v>15</v>
      </c>
      <c r="D118" s="170"/>
      <c r="E118" s="87"/>
      <c r="F118" s="96">
        <f t="shared" si="17"/>
        <v>184.2</v>
      </c>
      <c r="G118" s="97" t="str">
        <f t="shared" si="18"/>
        <v/>
      </c>
      <c r="H118" s="97"/>
      <c r="I118" s="88"/>
      <c r="J118" s="88"/>
      <c r="K118" s="89"/>
      <c r="L118" s="90"/>
      <c r="M118" s="91"/>
      <c r="N118" s="265"/>
      <c r="O118" s="88"/>
      <c r="P118" s="89"/>
      <c r="Q118" s="68"/>
    </row>
    <row r="119" spans="1:17" x14ac:dyDescent="0.2">
      <c r="A119" s="59" t="s">
        <v>113</v>
      </c>
      <c r="B119" s="162" t="s">
        <v>114</v>
      </c>
      <c r="C119" s="70"/>
      <c r="D119" s="163">
        <v>20</v>
      </c>
      <c r="E119" s="164"/>
      <c r="F119" s="96" t="str">
        <f>IF(C119&gt;0,ROUNDDOWN(C119*G$10,1),"")</f>
        <v/>
      </c>
      <c r="G119" s="165">
        <f>IF(D119&gt;0,ROUNDDOWN(D119*G$10,1),"")</f>
        <v>245.7</v>
      </c>
      <c r="H119" s="165"/>
      <c r="I119" s="166">
        <v>173.5</v>
      </c>
      <c r="J119" s="167">
        <v>175.5</v>
      </c>
      <c r="K119" s="168"/>
      <c r="L119" s="166"/>
      <c r="M119" s="166"/>
      <c r="N119" s="267"/>
      <c r="O119" s="166">
        <v>180.1</v>
      </c>
      <c r="P119" s="168"/>
      <c r="Q119" s="169"/>
    </row>
    <row r="120" spans="1:17" ht="38.25" x14ac:dyDescent="0.2">
      <c r="A120" s="62" t="s">
        <v>113</v>
      </c>
      <c r="B120" s="65" t="s">
        <v>228</v>
      </c>
      <c r="C120" s="71">
        <v>20</v>
      </c>
      <c r="D120" s="170"/>
      <c r="E120" s="87"/>
      <c r="F120" s="96">
        <f t="shared" si="17"/>
        <v>245.7</v>
      </c>
      <c r="G120" s="97" t="str">
        <f t="shared" si="18"/>
        <v/>
      </c>
      <c r="H120" s="97"/>
      <c r="I120" s="88"/>
      <c r="J120" s="88"/>
      <c r="K120" s="89"/>
      <c r="L120" s="90"/>
      <c r="M120" s="91"/>
      <c r="N120" s="265"/>
      <c r="O120" s="88"/>
      <c r="P120" s="89"/>
      <c r="Q120" s="68"/>
    </row>
    <row r="121" spans="1:17" ht="114.75" x14ac:dyDescent="0.2">
      <c r="A121" s="250"/>
      <c r="B121" s="64" t="s">
        <v>161</v>
      </c>
      <c r="C121" s="71"/>
      <c r="D121" s="170"/>
      <c r="E121" s="87"/>
      <c r="F121" s="96" t="str">
        <f t="shared" si="17"/>
        <v/>
      </c>
      <c r="G121" s="97" t="str">
        <f t="shared" si="18"/>
        <v/>
      </c>
      <c r="H121" s="97"/>
      <c r="I121" s="88"/>
      <c r="J121" s="88"/>
      <c r="K121" s="89"/>
      <c r="L121" s="90"/>
      <c r="M121" s="91"/>
      <c r="N121" s="265"/>
      <c r="O121" s="88"/>
      <c r="P121" s="89"/>
      <c r="Q121" s="68"/>
    </row>
    <row r="122" spans="1:17" ht="63.75" x14ac:dyDescent="0.2">
      <c r="A122" s="250"/>
      <c r="B122" s="64" t="s">
        <v>162</v>
      </c>
      <c r="C122" s="71"/>
      <c r="D122" s="170"/>
      <c r="E122" s="87"/>
      <c r="F122" s="96" t="str">
        <f t="shared" si="17"/>
        <v/>
      </c>
      <c r="G122" s="97" t="str">
        <f t="shared" si="18"/>
        <v/>
      </c>
      <c r="H122" s="97"/>
      <c r="I122" s="88"/>
      <c r="J122" s="88"/>
      <c r="K122" s="89"/>
      <c r="L122" s="90"/>
      <c r="M122" s="91"/>
      <c r="N122" s="265"/>
      <c r="O122" s="88"/>
      <c r="P122" s="89"/>
      <c r="Q122" s="68"/>
    </row>
    <row r="123" spans="1:17" ht="63.75" x14ac:dyDescent="0.2">
      <c r="A123" s="251"/>
      <c r="B123" s="173" t="s">
        <v>229</v>
      </c>
      <c r="C123" s="71"/>
      <c r="D123" s="170"/>
      <c r="E123" s="87"/>
      <c r="F123" s="96" t="str">
        <f t="shared" si="17"/>
        <v/>
      </c>
      <c r="G123" s="97" t="str">
        <f t="shared" si="18"/>
        <v/>
      </c>
      <c r="H123" s="97"/>
      <c r="I123" s="88"/>
      <c r="J123" s="88"/>
      <c r="K123" s="89"/>
      <c r="L123" s="90"/>
      <c r="M123" s="91"/>
      <c r="N123" s="265"/>
      <c r="O123" s="88"/>
      <c r="P123" s="89"/>
      <c r="Q123" s="68"/>
    </row>
    <row r="124" spans="1:17" x14ac:dyDescent="0.2">
      <c r="A124" s="59" t="s">
        <v>115</v>
      </c>
      <c r="B124" s="162" t="s">
        <v>116</v>
      </c>
      <c r="C124" s="70"/>
      <c r="D124" s="163">
        <v>30</v>
      </c>
      <c r="E124" s="164"/>
      <c r="F124" s="96" t="str">
        <f>IF(C124&gt;0,ROUNDDOWN(C124*G$10,1),"")</f>
        <v/>
      </c>
      <c r="G124" s="165">
        <f>IF(D124&gt;0,ROUNDDOWN(D124*G$10,1),"")</f>
        <v>368.5</v>
      </c>
      <c r="H124" s="165"/>
      <c r="I124" s="166">
        <v>260.3</v>
      </c>
      <c r="J124" s="167">
        <v>263.3</v>
      </c>
      <c r="K124" s="168"/>
      <c r="L124" s="166"/>
      <c r="M124" s="166"/>
      <c r="N124" s="267"/>
      <c r="O124" s="166">
        <v>270.2</v>
      </c>
      <c r="P124" s="168"/>
      <c r="Q124" s="169"/>
    </row>
    <row r="125" spans="1:17" ht="38.25" x14ac:dyDescent="0.2">
      <c r="A125" s="62" t="s">
        <v>115</v>
      </c>
      <c r="B125" s="65" t="s">
        <v>230</v>
      </c>
      <c r="C125" s="71">
        <v>30</v>
      </c>
      <c r="D125" s="170"/>
      <c r="E125" s="87"/>
      <c r="F125" s="96">
        <f t="shared" si="17"/>
        <v>368.5</v>
      </c>
      <c r="G125" s="97" t="str">
        <f t="shared" si="18"/>
        <v/>
      </c>
      <c r="H125" s="97"/>
      <c r="I125" s="88"/>
      <c r="J125" s="88"/>
      <c r="K125" s="89"/>
      <c r="L125" s="90"/>
      <c r="M125" s="91"/>
      <c r="N125" s="265"/>
      <c r="O125" s="88"/>
      <c r="P125" s="89"/>
      <c r="Q125" s="68"/>
    </row>
    <row r="126" spans="1:17" ht="63.75" x14ac:dyDescent="0.2">
      <c r="A126" s="250"/>
      <c r="B126" s="64" t="s">
        <v>163</v>
      </c>
      <c r="C126" s="72"/>
      <c r="D126" s="174"/>
      <c r="E126" s="175"/>
      <c r="F126" s="176" t="str">
        <f t="shared" si="17"/>
        <v/>
      </c>
      <c r="G126" s="177" t="str">
        <f t="shared" si="18"/>
        <v/>
      </c>
      <c r="H126" s="177"/>
      <c r="I126" s="178"/>
      <c r="J126" s="178"/>
      <c r="K126" s="179"/>
      <c r="L126" s="180"/>
      <c r="M126" s="181"/>
      <c r="N126" s="268"/>
      <c r="O126" s="178"/>
      <c r="P126" s="179"/>
      <c r="Q126" s="73"/>
    </row>
    <row r="127" spans="1:17" ht="76.5" x14ac:dyDescent="0.2">
      <c r="A127" s="251"/>
      <c r="B127" s="61" t="s">
        <v>231</v>
      </c>
      <c r="C127" s="74"/>
      <c r="D127" s="174"/>
      <c r="E127" s="175"/>
      <c r="F127" s="176" t="str">
        <f t="shared" si="17"/>
        <v/>
      </c>
      <c r="G127" s="177" t="str">
        <f t="shared" si="18"/>
        <v/>
      </c>
      <c r="H127" s="177"/>
      <c r="I127" s="178"/>
      <c r="J127" s="178"/>
      <c r="K127" s="179"/>
      <c r="L127" s="180"/>
      <c r="M127" s="181"/>
      <c r="N127" s="268"/>
      <c r="O127" s="178"/>
      <c r="P127" s="179"/>
      <c r="Q127" s="73"/>
    </row>
    <row r="128" spans="1:17" x14ac:dyDescent="0.2">
      <c r="A128" s="62"/>
      <c r="B128" s="63"/>
      <c r="C128" s="74"/>
      <c r="D128" s="174"/>
      <c r="E128" s="175"/>
      <c r="F128" s="176"/>
      <c r="G128" s="177"/>
      <c r="H128" s="177"/>
      <c r="I128" s="178"/>
      <c r="J128" s="178"/>
      <c r="K128" s="179"/>
      <c r="L128" s="180"/>
      <c r="M128" s="181"/>
      <c r="N128" s="268"/>
      <c r="O128" s="178"/>
      <c r="P128" s="179"/>
      <c r="Q128" s="73"/>
    </row>
    <row r="129" spans="1:17" x14ac:dyDescent="0.2">
      <c r="A129" s="81"/>
      <c r="B129" s="120" t="s">
        <v>164</v>
      </c>
      <c r="C129" s="182"/>
      <c r="D129" s="183"/>
      <c r="E129" s="184"/>
      <c r="F129" s="185"/>
      <c r="G129" s="186"/>
      <c r="H129" s="186"/>
      <c r="I129" s="187"/>
      <c r="J129" s="187"/>
      <c r="K129" s="188"/>
      <c r="L129" s="189"/>
      <c r="M129" s="188"/>
      <c r="N129" s="269"/>
      <c r="O129" s="188"/>
      <c r="P129" s="187"/>
      <c r="Q129" s="190"/>
    </row>
    <row r="130" spans="1:17" x14ac:dyDescent="0.2">
      <c r="A130" s="252"/>
      <c r="B130" s="191"/>
      <c r="C130" s="192"/>
      <c r="D130" s="193"/>
      <c r="E130" s="194"/>
      <c r="F130" s="195"/>
      <c r="G130" s="196"/>
      <c r="H130" s="196"/>
      <c r="I130" s="197"/>
      <c r="J130" s="197"/>
      <c r="K130" s="198"/>
      <c r="L130" s="199"/>
      <c r="M130" s="200"/>
      <c r="N130" s="270"/>
      <c r="O130" s="197"/>
      <c r="P130" s="198"/>
      <c r="Q130" s="82"/>
    </row>
    <row r="131" spans="1:17" x14ac:dyDescent="0.2">
      <c r="A131" s="250"/>
      <c r="B131" s="257" t="s">
        <v>165</v>
      </c>
      <c r="C131" s="202"/>
      <c r="D131" s="203"/>
      <c r="E131" s="204"/>
      <c r="F131" s="205"/>
      <c r="G131" s="206"/>
      <c r="H131" s="206"/>
      <c r="I131" s="207"/>
      <c r="J131" s="207"/>
      <c r="K131" s="208"/>
      <c r="L131" s="209"/>
      <c r="M131" s="210"/>
      <c r="N131" s="271"/>
      <c r="O131" s="207"/>
      <c r="P131" s="208"/>
      <c r="Q131" s="83"/>
    </row>
    <row r="132" spans="1:17" x14ac:dyDescent="0.2">
      <c r="A132" s="250"/>
      <c r="B132" s="201"/>
      <c r="C132" s="202"/>
      <c r="D132" s="203"/>
      <c r="E132" s="204"/>
      <c r="F132" s="205"/>
      <c r="G132" s="206"/>
      <c r="H132" s="206"/>
      <c r="I132" s="207"/>
      <c r="J132" s="207"/>
      <c r="K132" s="208"/>
      <c r="L132" s="209"/>
      <c r="M132" s="210"/>
      <c r="N132" s="271"/>
      <c r="O132" s="207"/>
      <c r="P132" s="208"/>
      <c r="Q132" s="83"/>
    </row>
    <row r="133" spans="1:17" ht="51" x14ac:dyDescent="0.2">
      <c r="A133" s="250"/>
      <c r="B133" s="211" t="s">
        <v>166</v>
      </c>
      <c r="C133" s="47"/>
      <c r="D133" s="212"/>
      <c r="E133" s="204"/>
      <c r="F133" s="205"/>
      <c r="G133" s="206"/>
      <c r="H133" s="206"/>
      <c r="I133" s="207"/>
      <c r="J133" s="207"/>
      <c r="K133" s="208"/>
      <c r="L133" s="209"/>
      <c r="M133" s="210"/>
      <c r="N133" s="271"/>
      <c r="O133" s="207"/>
      <c r="P133" s="208"/>
      <c r="Q133" s="83"/>
    </row>
    <row r="134" spans="1:17" ht="38.25" x14ac:dyDescent="0.2">
      <c r="A134" s="250"/>
      <c r="B134" s="213" t="s">
        <v>167</v>
      </c>
      <c r="C134" s="47"/>
      <c r="D134" s="214"/>
      <c r="E134" s="204"/>
      <c r="F134" s="205"/>
      <c r="G134" s="206"/>
      <c r="H134" s="206"/>
      <c r="I134" s="207"/>
      <c r="J134" s="207"/>
      <c r="K134" s="208"/>
      <c r="L134" s="209"/>
      <c r="M134" s="210"/>
      <c r="N134" s="271"/>
      <c r="O134" s="207"/>
      <c r="P134" s="208"/>
      <c r="Q134" s="83"/>
    </row>
    <row r="135" spans="1:17" ht="38.25" x14ac:dyDescent="0.2">
      <c r="A135" s="250"/>
      <c r="B135" s="211" t="s">
        <v>168</v>
      </c>
      <c r="C135" s="47"/>
      <c r="D135" s="212"/>
      <c r="E135" s="204"/>
      <c r="F135" s="205"/>
      <c r="G135" s="206"/>
      <c r="H135" s="206"/>
      <c r="I135" s="207"/>
      <c r="J135" s="207"/>
      <c r="K135" s="208"/>
      <c r="L135" s="209"/>
      <c r="M135" s="210"/>
      <c r="N135" s="271"/>
      <c r="O135" s="207"/>
      <c r="P135" s="208"/>
      <c r="Q135" s="83"/>
    </row>
    <row r="136" spans="1:17" ht="25.5" x14ac:dyDescent="0.2">
      <c r="A136" s="250"/>
      <c r="B136" s="211" t="s">
        <v>169</v>
      </c>
      <c r="C136" s="47"/>
      <c r="D136" s="212"/>
      <c r="E136" s="204"/>
      <c r="F136" s="205"/>
      <c r="G136" s="206"/>
      <c r="H136" s="206"/>
      <c r="I136" s="207"/>
      <c r="J136" s="207"/>
      <c r="K136" s="208"/>
      <c r="L136" s="209"/>
      <c r="M136" s="210"/>
      <c r="N136" s="271"/>
      <c r="O136" s="207"/>
      <c r="P136" s="208"/>
      <c r="Q136" s="83"/>
    </row>
    <row r="137" spans="1:17" ht="102" x14ac:dyDescent="0.2">
      <c r="A137" s="250"/>
      <c r="B137" s="211" t="s">
        <v>180</v>
      </c>
      <c r="C137" s="47"/>
      <c r="D137" s="212"/>
      <c r="E137" s="204"/>
      <c r="F137" s="205"/>
      <c r="G137" s="206"/>
      <c r="H137" s="206"/>
      <c r="I137" s="207"/>
      <c r="J137" s="207"/>
      <c r="K137" s="208"/>
      <c r="L137" s="209"/>
      <c r="M137" s="210"/>
      <c r="N137" s="271"/>
      <c r="O137" s="207"/>
      <c r="P137" s="208"/>
      <c r="Q137" s="83"/>
    </row>
    <row r="138" spans="1:17" ht="51" x14ac:dyDescent="0.2">
      <c r="A138" s="250"/>
      <c r="B138" s="215" t="s">
        <v>170</v>
      </c>
      <c r="C138" s="47"/>
      <c r="D138" s="216"/>
      <c r="E138" s="204"/>
      <c r="F138" s="205"/>
      <c r="G138" s="206"/>
      <c r="H138" s="206"/>
      <c r="I138" s="207"/>
      <c r="J138" s="207"/>
      <c r="K138" s="208"/>
      <c r="L138" s="209"/>
      <c r="M138" s="210"/>
      <c r="N138" s="271"/>
      <c r="O138" s="207"/>
      <c r="P138" s="208"/>
      <c r="Q138" s="83"/>
    </row>
    <row r="139" spans="1:17" ht="51" x14ac:dyDescent="0.2">
      <c r="A139" s="250"/>
      <c r="B139" s="211" t="s">
        <v>171</v>
      </c>
      <c r="C139" s="47"/>
      <c r="D139" s="212"/>
      <c r="E139" s="204"/>
      <c r="F139" s="205"/>
      <c r="G139" s="206"/>
      <c r="H139" s="206"/>
      <c r="I139" s="207"/>
      <c r="J139" s="207"/>
      <c r="K139" s="208"/>
      <c r="L139" s="209"/>
      <c r="M139" s="210"/>
      <c r="N139" s="271"/>
      <c r="O139" s="207"/>
      <c r="P139" s="208"/>
      <c r="Q139" s="83"/>
    </row>
    <row r="140" spans="1:17" x14ac:dyDescent="0.2">
      <c r="A140" s="250"/>
      <c r="B140" s="211" t="s">
        <v>172</v>
      </c>
      <c r="C140" s="47"/>
      <c r="D140" s="212"/>
      <c r="E140" s="204"/>
      <c r="F140" s="205"/>
      <c r="G140" s="206"/>
      <c r="H140" s="206"/>
      <c r="I140" s="207"/>
      <c r="J140" s="207"/>
      <c r="K140" s="208"/>
      <c r="L140" s="209"/>
      <c r="M140" s="210"/>
      <c r="N140" s="271"/>
      <c r="O140" s="207"/>
      <c r="P140" s="208"/>
      <c r="Q140" s="83"/>
    </row>
    <row r="141" spans="1:17" x14ac:dyDescent="0.2">
      <c r="A141" s="250"/>
      <c r="B141" s="254" t="s">
        <v>173</v>
      </c>
      <c r="C141" s="47"/>
      <c r="D141" s="212"/>
      <c r="E141" s="204"/>
      <c r="F141" s="205"/>
      <c r="G141" s="206"/>
      <c r="H141" s="206"/>
      <c r="I141" s="207"/>
      <c r="J141" s="207"/>
      <c r="K141" s="208"/>
      <c r="L141" s="209"/>
      <c r="M141" s="210"/>
      <c r="N141" s="271"/>
      <c r="O141" s="207"/>
      <c r="P141" s="208"/>
      <c r="Q141" s="83"/>
    </row>
    <row r="142" spans="1:17" ht="38.25" x14ac:dyDescent="0.2">
      <c r="A142" s="250"/>
      <c r="B142" s="255" t="s">
        <v>174</v>
      </c>
      <c r="C142" s="47"/>
      <c r="D142" s="217"/>
      <c r="E142" s="204"/>
      <c r="F142" s="205"/>
      <c r="G142" s="206"/>
      <c r="H142" s="206"/>
      <c r="I142" s="207"/>
      <c r="J142" s="207"/>
      <c r="K142" s="208"/>
      <c r="L142" s="209"/>
      <c r="M142" s="210"/>
      <c r="N142" s="271"/>
      <c r="O142" s="207"/>
      <c r="P142" s="208"/>
      <c r="Q142" s="83"/>
    </row>
    <row r="143" spans="1:17" ht="25.5" x14ac:dyDescent="0.2">
      <c r="A143" s="250"/>
      <c r="B143" s="255" t="s">
        <v>175</v>
      </c>
      <c r="C143" s="47"/>
      <c r="D143" s="217"/>
      <c r="E143" s="204"/>
      <c r="F143" s="205"/>
      <c r="G143" s="206"/>
      <c r="H143" s="206"/>
      <c r="I143" s="207"/>
      <c r="J143" s="207"/>
      <c r="K143" s="208"/>
      <c r="L143" s="209"/>
      <c r="M143" s="210"/>
      <c r="N143" s="271"/>
      <c r="O143" s="207"/>
      <c r="P143" s="208"/>
      <c r="Q143" s="83"/>
    </row>
    <row r="144" spans="1:17" x14ac:dyDescent="0.2">
      <c r="A144" s="250"/>
      <c r="B144" s="255" t="s">
        <v>176</v>
      </c>
      <c r="C144" s="47"/>
      <c r="D144" s="217"/>
      <c r="E144" s="204"/>
      <c r="F144" s="205"/>
      <c r="G144" s="206"/>
      <c r="H144" s="206"/>
      <c r="I144" s="207"/>
      <c r="J144" s="207"/>
      <c r="K144" s="208"/>
      <c r="L144" s="209"/>
      <c r="M144" s="210"/>
      <c r="N144" s="271"/>
      <c r="O144" s="207"/>
      <c r="P144" s="208"/>
      <c r="Q144" s="83"/>
    </row>
    <row r="145" spans="1:17" ht="25.5" x14ac:dyDescent="0.2">
      <c r="A145" s="250"/>
      <c r="B145" s="255" t="s">
        <v>177</v>
      </c>
      <c r="C145" s="47"/>
      <c r="D145" s="217"/>
      <c r="E145" s="204"/>
      <c r="F145" s="205"/>
      <c r="G145" s="206"/>
      <c r="H145" s="206"/>
      <c r="I145" s="207"/>
      <c r="J145" s="207"/>
      <c r="K145" s="208"/>
      <c r="L145" s="209"/>
      <c r="M145" s="210"/>
      <c r="N145" s="271"/>
      <c r="O145" s="207"/>
      <c r="P145" s="208"/>
      <c r="Q145" s="83"/>
    </row>
    <row r="146" spans="1:17" ht="25.5" x14ac:dyDescent="0.2">
      <c r="A146" s="250"/>
      <c r="B146" s="256" t="s">
        <v>178</v>
      </c>
      <c r="C146" s="47"/>
      <c r="D146" s="217"/>
      <c r="E146" s="204"/>
      <c r="F146" s="205"/>
      <c r="G146" s="206"/>
      <c r="H146" s="206"/>
      <c r="I146" s="207"/>
      <c r="J146" s="207"/>
      <c r="K146" s="208"/>
      <c r="L146" s="209"/>
      <c r="M146" s="210"/>
      <c r="N146" s="271"/>
      <c r="O146" s="207"/>
      <c r="P146" s="208"/>
      <c r="Q146" s="83"/>
    </row>
    <row r="147" spans="1:17" x14ac:dyDescent="0.2">
      <c r="A147" s="250"/>
      <c r="B147" s="211" t="s">
        <v>179</v>
      </c>
      <c r="C147" s="47"/>
      <c r="D147" s="212"/>
      <c r="E147" s="204"/>
      <c r="F147" s="205"/>
      <c r="G147" s="206"/>
      <c r="H147" s="206"/>
      <c r="I147" s="207"/>
      <c r="J147" s="207"/>
      <c r="K147" s="208"/>
      <c r="L147" s="209"/>
      <c r="M147" s="210"/>
      <c r="N147" s="271"/>
      <c r="O147" s="207"/>
      <c r="P147" s="208"/>
      <c r="Q147" s="83"/>
    </row>
    <row r="148" spans="1:17" x14ac:dyDescent="0.2">
      <c r="A148" s="253"/>
      <c r="B148" s="218"/>
      <c r="C148" s="219"/>
      <c r="D148" s="77"/>
      <c r="E148" s="220"/>
      <c r="F148" s="221"/>
      <c r="G148" s="221"/>
      <c r="H148" s="221"/>
      <c r="I148" s="222"/>
      <c r="J148" s="222"/>
      <c r="K148" s="77"/>
      <c r="L148" s="77"/>
      <c r="M148" s="77"/>
      <c r="N148" s="272"/>
      <c r="O148" s="77"/>
      <c r="P148" s="222"/>
      <c r="Q148" s="223"/>
    </row>
    <row r="149" spans="1:17" x14ac:dyDescent="0.2">
      <c r="A149" s="258" t="s">
        <v>129</v>
      </c>
      <c r="B149" s="224"/>
      <c r="C149" s="225"/>
      <c r="D149" s="48"/>
      <c r="E149" s="226"/>
      <c r="F149" s="206"/>
      <c r="G149" s="206"/>
      <c r="H149" s="206"/>
      <c r="I149" s="227"/>
      <c r="J149" s="227"/>
      <c r="K149" s="48"/>
      <c r="L149" s="48"/>
      <c r="M149" s="48"/>
      <c r="N149" s="271"/>
      <c r="O149" s="48"/>
      <c r="P149" s="227"/>
      <c r="Q149" s="228"/>
    </row>
    <row r="150" spans="1:17" x14ac:dyDescent="0.2">
      <c r="A150" s="75" t="s">
        <v>183</v>
      </c>
      <c r="B150" s="203" t="s">
        <v>189</v>
      </c>
      <c r="C150" s="225"/>
      <c r="D150" s="48"/>
      <c r="E150" s="226"/>
      <c r="F150" s="206"/>
      <c r="G150" s="206"/>
      <c r="H150" s="206"/>
      <c r="I150" s="227"/>
      <c r="J150" s="227"/>
      <c r="K150" s="48"/>
      <c r="L150" s="48"/>
      <c r="M150" s="48"/>
      <c r="N150" s="271"/>
      <c r="O150" s="48"/>
      <c r="P150" s="227"/>
      <c r="Q150" s="228"/>
    </row>
    <row r="151" spans="1:17" x14ac:dyDescent="0.2">
      <c r="A151" s="75" t="s">
        <v>184</v>
      </c>
      <c r="B151" s="203" t="s">
        <v>190</v>
      </c>
      <c r="C151" s="225"/>
      <c r="D151" s="48"/>
      <c r="E151" s="226"/>
      <c r="F151" s="206"/>
      <c r="G151" s="206"/>
      <c r="H151" s="206"/>
      <c r="I151" s="227"/>
      <c r="J151" s="227"/>
      <c r="K151" s="48"/>
      <c r="L151" s="48"/>
      <c r="M151" s="48"/>
      <c r="N151" s="271"/>
      <c r="O151" s="48"/>
      <c r="P151" s="227"/>
      <c r="Q151" s="228"/>
    </row>
    <row r="152" spans="1:17" x14ac:dyDescent="0.2">
      <c r="A152" s="75" t="s">
        <v>186</v>
      </c>
      <c r="B152" s="261" t="s">
        <v>185</v>
      </c>
      <c r="C152" s="225"/>
      <c r="D152" s="48"/>
      <c r="E152" s="226"/>
      <c r="F152" s="206"/>
      <c r="G152" s="206"/>
      <c r="H152" s="206"/>
      <c r="I152" s="227"/>
      <c r="J152" s="227"/>
      <c r="K152" s="48"/>
      <c r="L152" s="48"/>
      <c r="M152" s="48"/>
      <c r="N152" s="271"/>
      <c r="O152" s="48"/>
      <c r="P152" s="227"/>
      <c r="Q152" s="228"/>
    </row>
    <row r="153" spans="1:17" hidden="1" x14ac:dyDescent="0.2">
      <c r="A153" s="75" t="s">
        <v>187</v>
      </c>
      <c r="B153" s="259" t="s">
        <v>191</v>
      </c>
      <c r="C153" s="225"/>
      <c r="D153" s="48"/>
      <c r="E153" s="226"/>
      <c r="F153" s="206"/>
      <c r="G153" s="206"/>
      <c r="H153" s="206"/>
      <c r="I153" s="227"/>
      <c r="J153" s="227"/>
      <c r="K153" s="48"/>
      <c r="L153" s="48"/>
      <c r="M153" s="48"/>
      <c r="N153" s="271"/>
      <c r="O153" s="48"/>
      <c r="P153" s="227"/>
      <c r="Q153" s="228"/>
    </row>
    <row r="154" spans="1:17" hidden="1" x14ac:dyDescent="0.2">
      <c r="A154" s="75" t="s">
        <v>188</v>
      </c>
      <c r="B154" s="259" t="s">
        <v>192</v>
      </c>
      <c r="C154" s="225"/>
      <c r="D154" s="48"/>
      <c r="E154" s="226"/>
      <c r="F154" s="206"/>
      <c r="G154" s="206"/>
      <c r="H154" s="206"/>
      <c r="I154" s="227"/>
      <c r="J154" s="227"/>
      <c r="K154" s="48"/>
      <c r="L154" s="48"/>
      <c r="M154" s="48"/>
      <c r="N154" s="271"/>
      <c r="O154" s="48"/>
      <c r="P154" s="227"/>
      <c r="Q154" s="228"/>
    </row>
    <row r="155" spans="1:17" x14ac:dyDescent="0.2">
      <c r="A155" s="75" t="s">
        <v>187</v>
      </c>
      <c r="B155" s="260" t="s">
        <v>193</v>
      </c>
      <c r="C155" s="225"/>
      <c r="D155" s="48"/>
      <c r="E155" s="226"/>
      <c r="F155" s="206"/>
      <c r="G155" s="206"/>
      <c r="H155" s="206"/>
      <c r="I155" s="227"/>
      <c r="J155" s="227"/>
      <c r="K155" s="48"/>
      <c r="L155" s="48"/>
      <c r="M155" s="48"/>
      <c r="N155" s="271"/>
      <c r="O155" s="48"/>
      <c r="P155" s="227"/>
      <c r="Q155" s="228"/>
    </row>
    <row r="156" spans="1:17" x14ac:dyDescent="0.2">
      <c r="A156" s="75" t="s">
        <v>188</v>
      </c>
      <c r="B156" s="76" t="s">
        <v>194</v>
      </c>
      <c r="C156" s="225"/>
      <c r="D156" s="48"/>
      <c r="E156" s="226"/>
      <c r="F156" s="206"/>
      <c r="G156" s="206"/>
      <c r="H156" s="206"/>
      <c r="I156" s="227"/>
      <c r="J156" s="227"/>
      <c r="K156" s="48"/>
      <c r="L156" s="48"/>
      <c r="M156" s="48"/>
      <c r="N156" s="271"/>
      <c r="O156" s="48"/>
      <c r="P156" s="227"/>
      <c r="Q156" s="228"/>
    </row>
    <row r="157" spans="1:17" x14ac:dyDescent="0.2">
      <c r="A157" s="229"/>
      <c r="B157" s="77"/>
      <c r="C157" s="230"/>
      <c r="D157" s="77"/>
      <c r="E157" s="231"/>
      <c r="F157" s="221"/>
      <c r="G157" s="221"/>
      <c r="H157" s="221"/>
      <c r="I157" s="77"/>
      <c r="J157" s="77"/>
      <c r="K157" s="222"/>
      <c r="L157" s="77"/>
      <c r="M157" s="222"/>
      <c r="N157" s="272"/>
      <c r="O157" s="222"/>
      <c r="P157" s="77"/>
      <c r="Q157" s="223"/>
    </row>
    <row r="158" spans="1:17" x14ac:dyDescent="0.2">
      <c r="A158" s="78" t="s">
        <v>4</v>
      </c>
      <c r="B158" s="232"/>
      <c r="C158" s="233"/>
      <c r="D158" s="234"/>
      <c r="E158" s="234"/>
      <c r="F158" s="235"/>
      <c r="G158" s="235"/>
      <c r="H158" s="235"/>
      <c r="I158" s="236"/>
      <c r="J158" s="236"/>
      <c r="K158" s="237"/>
      <c r="L158" s="236"/>
      <c r="M158" s="237"/>
      <c r="N158" s="236"/>
      <c r="O158" s="237"/>
      <c r="P158" s="236"/>
      <c r="Q158" s="238"/>
    </row>
    <row r="159" spans="1:17" x14ac:dyDescent="0.2">
      <c r="A159" s="79" t="s">
        <v>18</v>
      </c>
      <c r="B159" s="232"/>
      <c r="C159" s="239"/>
      <c r="D159" s="240"/>
      <c r="E159" s="241"/>
      <c r="F159" s="242"/>
      <c r="G159" s="242"/>
      <c r="H159" s="242"/>
      <c r="I159" s="240"/>
      <c r="J159" s="240"/>
      <c r="K159" s="240"/>
      <c r="L159" s="240"/>
      <c r="M159" s="240"/>
      <c r="N159" s="273"/>
      <c r="O159" s="240"/>
      <c r="P159" s="240"/>
      <c r="Q159" s="238"/>
    </row>
    <row r="160" spans="1:17" x14ac:dyDescent="0.2">
      <c r="A160" s="80"/>
      <c r="B160" s="243"/>
      <c r="C160" s="244"/>
      <c r="D160" s="245"/>
      <c r="E160" s="246"/>
      <c r="F160" s="247"/>
      <c r="G160" s="247"/>
      <c r="H160" s="247"/>
      <c r="I160" s="248"/>
      <c r="J160" s="248"/>
      <c r="K160" s="245"/>
      <c r="L160" s="245"/>
      <c r="M160" s="245"/>
      <c r="N160" s="274"/>
      <c r="O160" s="245"/>
      <c r="P160" s="248"/>
      <c r="Q160" s="249"/>
    </row>
  </sheetData>
  <sheetProtection password="F4BB" sheet="1" objects="1" scenarios="1" formatCells="0"/>
  <sortState ref="A70:A75">
    <sortCondition ref="A70:A75"/>
  </sortState>
  <mergeCells count="2">
    <mergeCell ref="C4:E4"/>
    <mergeCell ref="F4:Q4"/>
  </mergeCells>
  <phoneticPr fontId="0" type="noConversion"/>
  <conditionalFormatting sqref="B120:B123">
    <cfRule type="dataBar" priority="1">
      <dataBar>
        <cfvo type="min"/>
        <cfvo type="max"/>
        <color rgb="FF638EC6"/>
      </dataBar>
      <extLst>
        <ext xmlns:x14="http://schemas.microsoft.com/office/spreadsheetml/2009/9/main" uri="{B025F937-C7B1-47D3-B67F-A62EFF666E3E}">
          <x14:id>{B6F31E2B-611A-4A71-A1C6-378C6CA2C5AA}</x14:id>
        </ext>
      </extLst>
    </cfRule>
  </conditionalFormatting>
  <printOptions horizontalCentered="1" gridLines="1"/>
  <pageMargins left="0.25" right="0.25" top="0.21" bottom="0.28000000000000003" header="0.12" footer="0.17"/>
  <pageSetup paperSize="9" scale="55" fitToHeight="7" orientation="landscape" r:id="rId1"/>
  <headerFooter alignWithMargins="0"/>
  <rowBreaks count="2" manualBreakCount="2">
    <brk id="101" max="16383" man="1"/>
    <brk id="128" max="16383" man="1"/>
  </rowBreaks>
  <drawing r:id="rId2"/>
  <extLst>
    <ext xmlns:x14="http://schemas.microsoft.com/office/spreadsheetml/2009/9/main" uri="{78C0D931-6437-407d-A8EE-F0AAD7539E65}">
      <x14:conditionalFormattings>
        <x14:conditionalFormatting xmlns:xm="http://schemas.microsoft.com/office/excel/2006/main">
          <x14:cfRule type="dataBar" id="{B6F31E2B-611A-4A71-A1C6-378C6CA2C5AA}">
            <x14:dataBar minLength="0" maxLength="100" gradient="0">
              <x14:cfvo type="autoMin"/>
              <x14:cfvo type="autoMax"/>
              <x14:negativeFillColor rgb="FFFF0000"/>
              <x14:axisColor rgb="FF000000"/>
            </x14:dataBar>
          </x14:cfRule>
          <xm:sqref>B120:B123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Comparative Tariffs</vt:lpstr>
      <vt:lpstr>'Comparative Tariffs'!Print_Titles</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Peet Kotzé</dc:creator>
  <cp:lastModifiedBy>Natty Moyaba</cp:lastModifiedBy>
  <cp:lastPrinted>2016-01-26T08:32:59Z</cp:lastPrinted>
  <dcterms:created xsi:type="dcterms:W3CDTF">2007-01-02T12:57:15Z</dcterms:created>
  <dcterms:modified xsi:type="dcterms:W3CDTF">2016-06-03T05:49:01Z</dcterms:modified>
</cp:coreProperties>
</file>