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et\Documents\Tariffs\Tariffs 2018\HealthMan\"/>
    </mc:Choice>
  </mc:AlternateContent>
  <bookViews>
    <workbookView xWindow="120" yWindow="60" windowWidth="15480" windowHeight="10905"/>
  </bookViews>
  <sheets>
    <sheet name="Comparative Tariffs" sheetId="1" r:id="rId1"/>
    <sheet name="RCF" sheetId="2" r:id="rId2"/>
  </sheets>
  <externalReferences>
    <externalReference r:id="rId3"/>
  </externalReferences>
  <definedNames>
    <definedName name="PredDLR">[1]Parameters!$C$45</definedName>
    <definedName name="PredOHR">[1]Parameters!$C$38</definedName>
    <definedName name="_xlnm.Print_Area" localSheetId="0">'Comparative Tariffs'!$A$1:$AX$173</definedName>
    <definedName name="_xlnm.Print_Titles" localSheetId="0">'Comparative Tariffs'!$A:$E,'Comparative Tariffs'!$1:$7</definedName>
    <definedName name="VAT">[1]Parameters!$C$20</definedName>
  </definedNames>
  <calcPr calcId="162913"/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11" i="1"/>
  <c r="M47" i="2" l="1"/>
  <c r="L47" i="2" s="1"/>
  <c r="L46" i="2"/>
  <c r="K46" i="2"/>
  <c r="M43" i="2"/>
  <c r="L43" i="2" s="1"/>
  <c r="K43" i="2"/>
  <c r="L42" i="2"/>
  <c r="K42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G8" i="2"/>
  <c r="G10" i="2" s="1"/>
  <c r="K47" i="2" l="1"/>
  <c r="E117" i="1"/>
  <c r="D117" i="1" s="1"/>
  <c r="G117" i="1"/>
  <c r="F117" i="1" s="1"/>
  <c r="P117" i="1"/>
  <c r="O117" i="1" s="1"/>
  <c r="T117" i="1"/>
  <c r="V117" i="1" s="1"/>
  <c r="U117" i="1" s="1"/>
  <c r="AD117" i="1"/>
  <c r="AC117" i="1" s="1"/>
  <c r="AI117" i="1"/>
  <c r="AH117" i="1" s="1"/>
  <c r="AJ117" i="1"/>
  <c r="AM117" i="1"/>
  <c r="AL117" i="1" s="1"/>
  <c r="AN117" i="1" s="1"/>
  <c r="AP117" i="1"/>
  <c r="AO117" i="1" s="1"/>
  <c r="AR117" i="1" s="1"/>
  <c r="AT117" i="1"/>
  <c r="AS117" i="1" s="1"/>
  <c r="AV117" i="1"/>
  <c r="AU117" i="1" s="1"/>
  <c r="AX117" i="1"/>
  <c r="AW117" i="1" s="1"/>
  <c r="E114" i="1"/>
  <c r="D114" i="1" s="1"/>
  <c r="G114" i="1"/>
  <c r="I114" i="1" s="1"/>
  <c r="P114" i="1"/>
  <c r="O114" i="1" s="1"/>
  <c r="T114" i="1"/>
  <c r="V114" i="1" s="1"/>
  <c r="U114" i="1" s="1"/>
  <c r="AD114" i="1"/>
  <c r="AC114" i="1" s="1"/>
  <c r="AI114" i="1"/>
  <c r="AH114" i="1" s="1"/>
  <c r="AJ114" i="1"/>
  <c r="AM114" i="1"/>
  <c r="AL114" i="1" s="1"/>
  <c r="AN114" i="1" s="1"/>
  <c r="AP114" i="1"/>
  <c r="AO114" i="1" s="1"/>
  <c r="AQ114" i="1" s="1"/>
  <c r="AT114" i="1"/>
  <c r="AS114" i="1" s="1"/>
  <c r="AV114" i="1"/>
  <c r="AU114" i="1" s="1"/>
  <c r="AX114" i="1"/>
  <c r="AW114" i="1" s="1"/>
  <c r="E116" i="1"/>
  <c r="D116" i="1" s="1"/>
  <c r="G116" i="1"/>
  <c r="I116" i="1" s="1"/>
  <c r="P116" i="1"/>
  <c r="O116" i="1" s="1"/>
  <c r="T116" i="1"/>
  <c r="S116" i="1" s="1"/>
  <c r="AD116" i="1"/>
  <c r="AC116" i="1" s="1"/>
  <c r="AI116" i="1"/>
  <c r="AH116" i="1" s="1"/>
  <c r="AJ116" i="1"/>
  <c r="AM116" i="1"/>
  <c r="AL116" i="1" s="1"/>
  <c r="AN116" i="1" s="1"/>
  <c r="AP116" i="1"/>
  <c r="AO116" i="1" s="1"/>
  <c r="AT116" i="1"/>
  <c r="AS116" i="1" s="1"/>
  <c r="AV116" i="1"/>
  <c r="AU116" i="1" s="1"/>
  <c r="AX116" i="1"/>
  <c r="AW116" i="1" s="1"/>
  <c r="E118" i="1"/>
  <c r="D118" i="1" s="1"/>
  <c r="G118" i="1"/>
  <c r="I118" i="1" s="1"/>
  <c r="H118" i="1" s="1"/>
  <c r="P118" i="1"/>
  <c r="O118" i="1" s="1"/>
  <c r="T118" i="1"/>
  <c r="AD118" i="1"/>
  <c r="AC118" i="1" s="1"/>
  <c r="AF118" i="1" s="1"/>
  <c r="AI118" i="1"/>
  <c r="AH118" i="1" s="1"/>
  <c r="AJ118" i="1"/>
  <c r="AM118" i="1"/>
  <c r="AL118" i="1" s="1"/>
  <c r="AN118" i="1" s="1"/>
  <c r="AP118" i="1"/>
  <c r="AO118" i="1" s="1"/>
  <c r="AR118" i="1" s="1"/>
  <c r="AT118" i="1"/>
  <c r="AS118" i="1" s="1"/>
  <c r="AV118" i="1"/>
  <c r="AU118" i="1" s="1"/>
  <c r="AX118" i="1"/>
  <c r="AW118" i="1" s="1"/>
  <c r="E119" i="1"/>
  <c r="D119" i="1" s="1"/>
  <c r="G119" i="1"/>
  <c r="F119" i="1" s="1"/>
  <c r="P119" i="1"/>
  <c r="O119" i="1" s="1"/>
  <c r="Q119" i="1" s="1"/>
  <c r="T119" i="1"/>
  <c r="S119" i="1" s="1"/>
  <c r="AD119" i="1"/>
  <c r="AC119" i="1" s="1"/>
  <c r="AF119" i="1" s="1"/>
  <c r="AI119" i="1"/>
  <c r="AH119" i="1" s="1"/>
  <c r="AJ119" i="1"/>
  <c r="AM119" i="1"/>
  <c r="AL119" i="1" s="1"/>
  <c r="AN119" i="1" s="1"/>
  <c r="AP119" i="1"/>
  <c r="AO119" i="1" s="1"/>
  <c r="AT119" i="1"/>
  <c r="AS119" i="1" s="1"/>
  <c r="AV119" i="1"/>
  <c r="AU119" i="1" s="1"/>
  <c r="AX119" i="1"/>
  <c r="AW119" i="1" s="1"/>
  <c r="E120" i="1"/>
  <c r="D120" i="1" s="1"/>
  <c r="G120" i="1"/>
  <c r="I120" i="1" s="1"/>
  <c r="J120" i="1" s="1"/>
  <c r="P120" i="1"/>
  <c r="O120" i="1" s="1"/>
  <c r="Q120" i="1" s="1"/>
  <c r="T120" i="1"/>
  <c r="S120" i="1" s="1"/>
  <c r="AD120" i="1"/>
  <c r="AC120" i="1" s="1"/>
  <c r="AF120" i="1" s="1"/>
  <c r="AI120" i="1"/>
  <c r="AH120" i="1" s="1"/>
  <c r="AJ120" i="1"/>
  <c r="AM120" i="1"/>
  <c r="AL120" i="1" s="1"/>
  <c r="AN120" i="1" s="1"/>
  <c r="AP120" i="1"/>
  <c r="AO120" i="1" s="1"/>
  <c r="AR120" i="1" s="1"/>
  <c r="AT120" i="1"/>
  <c r="AS120" i="1" s="1"/>
  <c r="AV120" i="1"/>
  <c r="AU120" i="1" s="1"/>
  <c r="AX120" i="1"/>
  <c r="AW120" i="1" s="1"/>
  <c r="E121" i="1"/>
  <c r="D121" i="1" s="1"/>
  <c r="G121" i="1"/>
  <c r="I121" i="1" s="1"/>
  <c r="P121" i="1"/>
  <c r="O121" i="1" s="1"/>
  <c r="Q121" i="1" s="1"/>
  <c r="T121" i="1"/>
  <c r="S121" i="1" s="1"/>
  <c r="AD121" i="1"/>
  <c r="AC121" i="1" s="1"/>
  <c r="AF121" i="1" s="1"/>
  <c r="AI121" i="1"/>
  <c r="AH121" i="1" s="1"/>
  <c r="AJ121" i="1"/>
  <c r="AM121" i="1"/>
  <c r="AL121" i="1" s="1"/>
  <c r="AN121" i="1" s="1"/>
  <c r="AP121" i="1"/>
  <c r="AO121" i="1" s="1"/>
  <c r="AR121" i="1" s="1"/>
  <c r="AT121" i="1"/>
  <c r="AS121" i="1" s="1"/>
  <c r="AV121" i="1"/>
  <c r="AU121" i="1" s="1"/>
  <c r="AX121" i="1"/>
  <c r="AW121" i="1" s="1"/>
  <c r="E122" i="1"/>
  <c r="D122" i="1" s="1"/>
  <c r="G122" i="1"/>
  <c r="I122" i="1" s="1"/>
  <c r="H122" i="1" s="1"/>
  <c r="P122" i="1"/>
  <c r="O122" i="1" s="1"/>
  <c r="Q122" i="1" s="1"/>
  <c r="T122" i="1"/>
  <c r="S122" i="1" s="1"/>
  <c r="AD122" i="1"/>
  <c r="AC122" i="1" s="1"/>
  <c r="AF122" i="1" s="1"/>
  <c r="AI122" i="1"/>
  <c r="AH122" i="1" s="1"/>
  <c r="AJ122" i="1"/>
  <c r="AM122" i="1"/>
  <c r="AL122" i="1" s="1"/>
  <c r="AN122" i="1" s="1"/>
  <c r="AP122" i="1"/>
  <c r="AO122" i="1" s="1"/>
  <c r="AR122" i="1" s="1"/>
  <c r="AT122" i="1"/>
  <c r="AS122" i="1" s="1"/>
  <c r="AV122" i="1"/>
  <c r="AU122" i="1" s="1"/>
  <c r="AX122" i="1"/>
  <c r="AW122" i="1" s="1"/>
  <c r="E123" i="1"/>
  <c r="D123" i="1" s="1"/>
  <c r="G123" i="1"/>
  <c r="I123" i="1" s="1"/>
  <c r="P123" i="1"/>
  <c r="O123" i="1" s="1"/>
  <c r="Q123" i="1" s="1"/>
  <c r="T123" i="1"/>
  <c r="S123" i="1" s="1"/>
  <c r="AD123" i="1"/>
  <c r="AC123" i="1" s="1"/>
  <c r="AF123" i="1" s="1"/>
  <c r="AI123" i="1"/>
  <c r="AH123" i="1" s="1"/>
  <c r="AJ123" i="1"/>
  <c r="AM123" i="1"/>
  <c r="AL123" i="1" s="1"/>
  <c r="AN123" i="1" s="1"/>
  <c r="AP123" i="1"/>
  <c r="AO123" i="1" s="1"/>
  <c r="AR123" i="1" s="1"/>
  <c r="AT123" i="1"/>
  <c r="AS123" i="1" s="1"/>
  <c r="AV123" i="1"/>
  <c r="AU123" i="1" s="1"/>
  <c r="AX123" i="1"/>
  <c r="AW123" i="1" s="1"/>
  <c r="E124" i="1"/>
  <c r="D124" i="1" s="1"/>
  <c r="G124" i="1"/>
  <c r="I124" i="1" s="1"/>
  <c r="M124" i="1" s="1"/>
  <c r="P124" i="1"/>
  <c r="O124" i="1" s="1"/>
  <c r="T124" i="1"/>
  <c r="S124" i="1" s="1"/>
  <c r="AD124" i="1"/>
  <c r="AC124" i="1" s="1"/>
  <c r="AF124" i="1" s="1"/>
  <c r="AI124" i="1"/>
  <c r="AH124" i="1" s="1"/>
  <c r="AJ124" i="1"/>
  <c r="AM124" i="1"/>
  <c r="AL124" i="1" s="1"/>
  <c r="AN124" i="1" s="1"/>
  <c r="AP124" i="1"/>
  <c r="AO124" i="1" s="1"/>
  <c r="AR124" i="1" s="1"/>
  <c r="AT124" i="1"/>
  <c r="AS124" i="1" s="1"/>
  <c r="AV124" i="1"/>
  <c r="AU124" i="1" s="1"/>
  <c r="AX124" i="1"/>
  <c r="AW124" i="1" s="1"/>
  <c r="E125" i="1"/>
  <c r="D125" i="1" s="1"/>
  <c r="G125" i="1"/>
  <c r="F125" i="1" s="1"/>
  <c r="P125" i="1"/>
  <c r="O125" i="1" s="1"/>
  <c r="Q125" i="1" s="1"/>
  <c r="T125" i="1"/>
  <c r="S125" i="1" s="1"/>
  <c r="AD125" i="1"/>
  <c r="AC125" i="1" s="1"/>
  <c r="AI125" i="1"/>
  <c r="AH125" i="1" s="1"/>
  <c r="AJ125" i="1"/>
  <c r="AM125" i="1"/>
  <c r="AL125" i="1" s="1"/>
  <c r="AN125" i="1" s="1"/>
  <c r="AP125" i="1"/>
  <c r="AO125" i="1" s="1"/>
  <c r="AQ125" i="1" s="1"/>
  <c r="AT125" i="1"/>
  <c r="AS125" i="1" s="1"/>
  <c r="AV125" i="1"/>
  <c r="AU125" i="1" s="1"/>
  <c r="AX125" i="1"/>
  <c r="AW125" i="1" s="1"/>
  <c r="E126" i="1"/>
  <c r="D126" i="1" s="1"/>
  <c r="G126" i="1"/>
  <c r="F126" i="1" s="1"/>
  <c r="P126" i="1"/>
  <c r="O126" i="1" s="1"/>
  <c r="R126" i="1" s="1"/>
  <c r="T126" i="1"/>
  <c r="V126" i="1" s="1"/>
  <c r="U126" i="1" s="1"/>
  <c r="AD126" i="1"/>
  <c r="AC126" i="1" s="1"/>
  <c r="AF126" i="1" s="1"/>
  <c r="AI126" i="1"/>
  <c r="AH126" i="1" s="1"/>
  <c r="AJ126" i="1"/>
  <c r="AM126" i="1"/>
  <c r="AL126" i="1" s="1"/>
  <c r="AN126" i="1" s="1"/>
  <c r="AP126" i="1"/>
  <c r="AO126" i="1" s="1"/>
  <c r="AQ126" i="1" s="1"/>
  <c r="AT126" i="1"/>
  <c r="AS126" i="1" s="1"/>
  <c r="AV126" i="1"/>
  <c r="AU126" i="1" s="1"/>
  <c r="AX126" i="1"/>
  <c r="AW126" i="1" s="1"/>
  <c r="E127" i="1"/>
  <c r="D127" i="1" s="1"/>
  <c r="G127" i="1"/>
  <c r="F127" i="1" s="1"/>
  <c r="P127" i="1"/>
  <c r="O127" i="1" s="1"/>
  <c r="R127" i="1" s="1"/>
  <c r="T127" i="1"/>
  <c r="V127" i="1" s="1"/>
  <c r="U127" i="1" s="1"/>
  <c r="AD127" i="1"/>
  <c r="AC127" i="1" s="1"/>
  <c r="AI127" i="1"/>
  <c r="AH127" i="1" s="1"/>
  <c r="AJ127" i="1"/>
  <c r="AM127" i="1"/>
  <c r="AL127" i="1" s="1"/>
  <c r="AN127" i="1" s="1"/>
  <c r="AP127" i="1"/>
  <c r="AO127" i="1" s="1"/>
  <c r="AQ127" i="1" s="1"/>
  <c r="AT127" i="1"/>
  <c r="AS127" i="1" s="1"/>
  <c r="AV127" i="1"/>
  <c r="AU127" i="1" s="1"/>
  <c r="AX127" i="1"/>
  <c r="AW127" i="1" s="1"/>
  <c r="E128" i="1"/>
  <c r="D128" i="1" s="1"/>
  <c r="G128" i="1"/>
  <c r="F128" i="1" s="1"/>
  <c r="P128" i="1"/>
  <c r="O128" i="1" s="1"/>
  <c r="T128" i="1"/>
  <c r="V128" i="1" s="1"/>
  <c r="U128" i="1" s="1"/>
  <c r="W128" i="1" s="1"/>
  <c r="AD128" i="1"/>
  <c r="AC128" i="1" s="1"/>
  <c r="AI128" i="1"/>
  <c r="AH128" i="1" s="1"/>
  <c r="AJ128" i="1"/>
  <c r="AM128" i="1"/>
  <c r="AL128" i="1" s="1"/>
  <c r="AN128" i="1" s="1"/>
  <c r="AP128" i="1"/>
  <c r="AO128" i="1" s="1"/>
  <c r="AQ128" i="1" s="1"/>
  <c r="AT128" i="1"/>
  <c r="AS128" i="1" s="1"/>
  <c r="AV128" i="1"/>
  <c r="AU128" i="1" s="1"/>
  <c r="AX128" i="1"/>
  <c r="AW128" i="1" s="1"/>
  <c r="E129" i="1"/>
  <c r="D129" i="1" s="1"/>
  <c r="G129" i="1"/>
  <c r="F129" i="1" s="1"/>
  <c r="P129" i="1"/>
  <c r="O129" i="1" s="1"/>
  <c r="T129" i="1"/>
  <c r="S129" i="1" s="1"/>
  <c r="AD129" i="1"/>
  <c r="AC129" i="1" s="1"/>
  <c r="AI129" i="1"/>
  <c r="AH129" i="1" s="1"/>
  <c r="AJ129" i="1"/>
  <c r="AM129" i="1"/>
  <c r="AL129" i="1" s="1"/>
  <c r="AN129" i="1" s="1"/>
  <c r="AP129" i="1"/>
  <c r="AO129" i="1" s="1"/>
  <c r="AQ129" i="1" s="1"/>
  <c r="AT129" i="1"/>
  <c r="AS129" i="1" s="1"/>
  <c r="AV129" i="1"/>
  <c r="AU129" i="1" s="1"/>
  <c r="AX129" i="1"/>
  <c r="AW129" i="1" s="1"/>
  <c r="E130" i="1"/>
  <c r="D130" i="1" s="1"/>
  <c r="G130" i="1"/>
  <c r="F130" i="1" s="1"/>
  <c r="P130" i="1"/>
  <c r="O130" i="1" s="1"/>
  <c r="T130" i="1"/>
  <c r="V130" i="1" s="1"/>
  <c r="U130" i="1" s="1"/>
  <c r="AD130" i="1"/>
  <c r="AC130" i="1" s="1"/>
  <c r="AI130" i="1"/>
  <c r="AH130" i="1" s="1"/>
  <c r="AJ130" i="1"/>
  <c r="AM130" i="1"/>
  <c r="AL130" i="1" s="1"/>
  <c r="AN130" i="1" s="1"/>
  <c r="AP130" i="1"/>
  <c r="AO130" i="1" s="1"/>
  <c r="AQ130" i="1" s="1"/>
  <c r="AT130" i="1"/>
  <c r="AS130" i="1" s="1"/>
  <c r="AV130" i="1"/>
  <c r="AU130" i="1" s="1"/>
  <c r="AX130" i="1"/>
  <c r="AW130" i="1" s="1"/>
  <c r="E131" i="1"/>
  <c r="D131" i="1" s="1"/>
  <c r="G131" i="1"/>
  <c r="F131" i="1" s="1"/>
  <c r="P131" i="1"/>
  <c r="O131" i="1" s="1"/>
  <c r="R131" i="1" s="1"/>
  <c r="T131" i="1"/>
  <c r="S131" i="1" s="1"/>
  <c r="AD131" i="1"/>
  <c r="AC131" i="1" s="1"/>
  <c r="AF131" i="1" s="1"/>
  <c r="AI131" i="1"/>
  <c r="AH131" i="1" s="1"/>
  <c r="AJ131" i="1"/>
  <c r="AM131" i="1"/>
  <c r="AL131" i="1" s="1"/>
  <c r="AN131" i="1" s="1"/>
  <c r="AP131" i="1"/>
  <c r="AO131" i="1" s="1"/>
  <c r="AQ131" i="1" s="1"/>
  <c r="AT131" i="1"/>
  <c r="AS131" i="1" s="1"/>
  <c r="AV131" i="1"/>
  <c r="AU131" i="1" s="1"/>
  <c r="AX131" i="1"/>
  <c r="AW131" i="1" s="1"/>
  <c r="E132" i="1"/>
  <c r="D132" i="1" s="1"/>
  <c r="G132" i="1"/>
  <c r="P132" i="1"/>
  <c r="O132" i="1" s="1"/>
  <c r="R132" i="1" s="1"/>
  <c r="T132" i="1"/>
  <c r="V132" i="1" s="1"/>
  <c r="U132" i="1" s="1"/>
  <c r="W132" i="1" s="1"/>
  <c r="AD132" i="1"/>
  <c r="AC132" i="1" s="1"/>
  <c r="AF132" i="1" s="1"/>
  <c r="AI132" i="1"/>
  <c r="AH132" i="1" s="1"/>
  <c r="AJ132" i="1"/>
  <c r="AM132" i="1"/>
  <c r="AL132" i="1" s="1"/>
  <c r="AN132" i="1" s="1"/>
  <c r="AP132" i="1"/>
  <c r="AO132" i="1" s="1"/>
  <c r="AQ132" i="1" s="1"/>
  <c r="AT132" i="1"/>
  <c r="AS132" i="1" s="1"/>
  <c r="AV132" i="1"/>
  <c r="AU132" i="1" s="1"/>
  <c r="AX132" i="1"/>
  <c r="AW132" i="1" s="1"/>
  <c r="E143" i="1"/>
  <c r="D143" i="1" s="1"/>
  <c r="G143" i="1"/>
  <c r="F143" i="1" s="1"/>
  <c r="P143" i="1"/>
  <c r="O143" i="1" s="1"/>
  <c r="T143" i="1"/>
  <c r="V143" i="1" s="1"/>
  <c r="U143" i="1" s="1"/>
  <c r="AD143" i="1"/>
  <c r="AC143" i="1" s="1"/>
  <c r="AI143" i="1"/>
  <c r="AH143" i="1" s="1"/>
  <c r="AJ143" i="1"/>
  <c r="AM143" i="1"/>
  <c r="AL143" i="1" s="1"/>
  <c r="AN143" i="1" s="1"/>
  <c r="AP143" i="1"/>
  <c r="AO143" i="1" s="1"/>
  <c r="AQ143" i="1" s="1"/>
  <c r="AT143" i="1"/>
  <c r="AS143" i="1" s="1"/>
  <c r="AV143" i="1"/>
  <c r="AU143" i="1" s="1"/>
  <c r="AX143" i="1"/>
  <c r="AW143" i="1" s="1"/>
  <c r="E144" i="1"/>
  <c r="D144" i="1" s="1"/>
  <c r="G144" i="1"/>
  <c r="F144" i="1" s="1"/>
  <c r="P144" i="1"/>
  <c r="O144" i="1" s="1"/>
  <c r="T144" i="1"/>
  <c r="S144" i="1" s="1"/>
  <c r="AD144" i="1"/>
  <c r="AC144" i="1" s="1"/>
  <c r="AI144" i="1"/>
  <c r="AH144" i="1" s="1"/>
  <c r="AJ144" i="1"/>
  <c r="AM144" i="1"/>
  <c r="AL144" i="1" s="1"/>
  <c r="AN144" i="1" s="1"/>
  <c r="AP144" i="1"/>
  <c r="AO144" i="1" s="1"/>
  <c r="AT144" i="1"/>
  <c r="AS144" i="1" s="1"/>
  <c r="AV144" i="1"/>
  <c r="AU144" i="1" s="1"/>
  <c r="AX144" i="1"/>
  <c r="AW144" i="1" s="1"/>
  <c r="E133" i="1"/>
  <c r="D133" i="1" s="1"/>
  <c r="G133" i="1"/>
  <c r="P133" i="1"/>
  <c r="O133" i="1" s="1"/>
  <c r="T133" i="1"/>
  <c r="AD133" i="1"/>
  <c r="AC133" i="1" s="1"/>
  <c r="AI133" i="1"/>
  <c r="AH133" i="1" s="1"/>
  <c r="AJ133" i="1"/>
  <c r="AM133" i="1"/>
  <c r="AL133" i="1" s="1"/>
  <c r="AN133" i="1" s="1"/>
  <c r="AP133" i="1"/>
  <c r="AO133" i="1" s="1"/>
  <c r="AT133" i="1"/>
  <c r="AS133" i="1" s="1"/>
  <c r="AV133" i="1"/>
  <c r="AU133" i="1" s="1"/>
  <c r="AX133" i="1"/>
  <c r="AW133" i="1" s="1"/>
  <c r="E134" i="1"/>
  <c r="D134" i="1" s="1"/>
  <c r="G134" i="1"/>
  <c r="I134" i="1" s="1"/>
  <c r="P134" i="1"/>
  <c r="O134" i="1" s="1"/>
  <c r="T134" i="1"/>
  <c r="V134" i="1" s="1"/>
  <c r="U134" i="1" s="1"/>
  <c r="AD134" i="1"/>
  <c r="AC134" i="1" s="1"/>
  <c r="AI134" i="1"/>
  <c r="AH134" i="1" s="1"/>
  <c r="AJ134" i="1"/>
  <c r="AM134" i="1"/>
  <c r="AL134" i="1" s="1"/>
  <c r="AN134" i="1" s="1"/>
  <c r="AP134" i="1"/>
  <c r="AO134" i="1" s="1"/>
  <c r="AQ134" i="1" s="1"/>
  <c r="AT134" i="1"/>
  <c r="AS134" i="1" s="1"/>
  <c r="AV134" i="1"/>
  <c r="AU134" i="1" s="1"/>
  <c r="AX134" i="1"/>
  <c r="AW134" i="1" s="1"/>
  <c r="E135" i="1"/>
  <c r="D135" i="1" s="1"/>
  <c r="G135" i="1"/>
  <c r="F135" i="1" s="1"/>
  <c r="P135" i="1"/>
  <c r="O135" i="1" s="1"/>
  <c r="T135" i="1"/>
  <c r="AD135" i="1"/>
  <c r="AC135" i="1" s="1"/>
  <c r="AI135" i="1"/>
  <c r="AH135" i="1" s="1"/>
  <c r="AJ135" i="1"/>
  <c r="AM135" i="1"/>
  <c r="AL135" i="1" s="1"/>
  <c r="AN135" i="1" s="1"/>
  <c r="AP135" i="1"/>
  <c r="AO135" i="1" s="1"/>
  <c r="AT135" i="1"/>
  <c r="AS135" i="1" s="1"/>
  <c r="AV135" i="1"/>
  <c r="AU135" i="1" s="1"/>
  <c r="AX135" i="1"/>
  <c r="AW135" i="1" s="1"/>
  <c r="E136" i="1"/>
  <c r="D136" i="1" s="1"/>
  <c r="G136" i="1"/>
  <c r="I136" i="1" s="1"/>
  <c r="P136" i="1"/>
  <c r="O136" i="1" s="1"/>
  <c r="T136" i="1"/>
  <c r="V136" i="1" s="1"/>
  <c r="U136" i="1" s="1"/>
  <c r="AD136" i="1"/>
  <c r="AC136" i="1" s="1"/>
  <c r="AI136" i="1"/>
  <c r="AH136" i="1" s="1"/>
  <c r="AJ136" i="1"/>
  <c r="AM136" i="1"/>
  <c r="AL136" i="1" s="1"/>
  <c r="AN136" i="1" s="1"/>
  <c r="AP136" i="1"/>
  <c r="AO136" i="1" s="1"/>
  <c r="AQ136" i="1" s="1"/>
  <c r="AT136" i="1"/>
  <c r="AS136" i="1" s="1"/>
  <c r="AV136" i="1"/>
  <c r="AU136" i="1" s="1"/>
  <c r="AX136" i="1"/>
  <c r="AW136" i="1" s="1"/>
  <c r="D137" i="1"/>
  <c r="E137" i="1"/>
  <c r="G137" i="1"/>
  <c r="P137" i="1"/>
  <c r="O137" i="1" s="1"/>
  <c r="T137" i="1"/>
  <c r="AD137" i="1"/>
  <c r="AC137" i="1" s="1"/>
  <c r="AI137" i="1"/>
  <c r="AH137" i="1" s="1"/>
  <c r="AJ137" i="1"/>
  <c r="AM137" i="1"/>
  <c r="AL137" i="1" s="1"/>
  <c r="AN137" i="1" s="1"/>
  <c r="AP137" i="1"/>
  <c r="AO137" i="1" s="1"/>
  <c r="AT137" i="1"/>
  <c r="AS137" i="1" s="1"/>
  <c r="AV137" i="1"/>
  <c r="AU137" i="1" s="1"/>
  <c r="AX137" i="1"/>
  <c r="AW137" i="1" s="1"/>
  <c r="E138" i="1"/>
  <c r="D138" i="1" s="1"/>
  <c r="G138" i="1"/>
  <c r="I138" i="1" s="1"/>
  <c r="P138" i="1"/>
  <c r="O138" i="1" s="1"/>
  <c r="T138" i="1"/>
  <c r="V138" i="1" s="1"/>
  <c r="U138" i="1" s="1"/>
  <c r="AD138" i="1"/>
  <c r="AC138" i="1" s="1"/>
  <c r="AI138" i="1"/>
  <c r="AH138" i="1" s="1"/>
  <c r="AJ138" i="1"/>
  <c r="AM138" i="1"/>
  <c r="AL138" i="1" s="1"/>
  <c r="AN138" i="1" s="1"/>
  <c r="AP138" i="1"/>
  <c r="AO138" i="1" s="1"/>
  <c r="AQ138" i="1" s="1"/>
  <c r="AT138" i="1"/>
  <c r="AS138" i="1" s="1"/>
  <c r="AV138" i="1"/>
  <c r="AU138" i="1" s="1"/>
  <c r="AX138" i="1"/>
  <c r="AW138" i="1" s="1"/>
  <c r="E139" i="1"/>
  <c r="D139" i="1" s="1"/>
  <c r="G139" i="1"/>
  <c r="F139" i="1" s="1"/>
  <c r="P139" i="1"/>
  <c r="O139" i="1" s="1"/>
  <c r="T139" i="1"/>
  <c r="AD139" i="1"/>
  <c r="AC139" i="1" s="1"/>
  <c r="AI139" i="1"/>
  <c r="AH139" i="1" s="1"/>
  <c r="AJ139" i="1"/>
  <c r="AM139" i="1"/>
  <c r="AL139" i="1" s="1"/>
  <c r="AN139" i="1" s="1"/>
  <c r="AP139" i="1"/>
  <c r="AO139" i="1" s="1"/>
  <c r="AR139" i="1" s="1"/>
  <c r="AT139" i="1"/>
  <c r="AS139" i="1" s="1"/>
  <c r="AV139" i="1"/>
  <c r="AU139" i="1" s="1"/>
  <c r="AX139" i="1"/>
  <c r="AW139" i="1" s="1"/>
  <c r="E140" i="1"/>
  <c r="D140" i="1" s="1"/>
  <c r="G140" i="1"/>
  <c r="I140" i="1" s="1"/>
  <c r="P140" i="1"/>
  <c r="O140" i="1" s="1"/>
  <c r="T140" i="1"/>
  <c r="V140" i="1" s="1"/>
  <c r="U140" i="1" s="1"/>
  <c r="AD140" i="1"/>
  <c r="AC140" i="1" s="1"/>
  <c r="AI140" i="1"/>
  <c r="AH140" i="1" s="1"/>
  <c r="AJ140" i="1"/>
  <c r="AM140" i="1"/>
  <c r="AL140" i="1" s="1"/>
  <c r="AN140" i="1" s="1"/>
  <c r="AP140" i="1"/>
  <c r="AO140" i="1" s="1"/>
  <c r="AQ140" i="1" s="1"/>
  <c r="AT140" i="1"/>
  <c r="AS140" i="1" s="1"/>
  <c r="AV140" i="1"/>
  <c r="AU140" i="1" s="1"/>
  <c r="AX140" i="1"/>
  <c r="AW140" i="1" s="1"/>
  <c r="E141" i="1"/>
  <c r="D141" i="1" s="1"/>
  <c r="G141" i="1"/>
  <c r="P141" i="1"/>
  <c r="O141" i="1" s="1"/>
  <c r="T141" i="1"/>
  <c r="S141" i="1" s="1"/>
  <c r="AD141" i="1"/>
  <c r="AC141" i="1" s="1"/>
  <c r="AI141" i="1"/>
  <c r="AH141" i="1" s="1"/>
  <c r="AJ141" i="1"/>
  <c r="AM141" i="1"/>
  <c r="AL141" i="1" s="1"/>
  <c r="AN141" i="1" s="1"/>
  <c r="AP141" i="1"/>
  <c r="AO141" i="1" s="1"/>
  <c r="AT141" i="1"/>
  <c r="AS141" i="1" s="1"/>
  <c r="AV141" i="1"/>
  <c r="AU141" i="1" s="1"/>
  <c r="AX141" i="1"/>
  <c r="AW141" i="1" s="1"/>
  <c r="E142" i="1"/>
  <c r="D142" i="1" s="1"/>
  <c r="G142" i="1"/>
  <c r="P142" i="1"/>
  <c r="O142" i="1" s="1"/>
  <c r="T142" i="1"/>
  <c r="S142" i="1" s="1"/>
  <c r="AD142" i="1"/>
  <c r="AC142" i="1" s="1"/>
  <c r="AI142" i="1"/>
  <c r="AH142" i="1" s="1"/>
  <c r="AJ142" i="1"/>
  <c r="AM142" i="1"/>
  <c r="AL142" i="1" s="1"/>
  <c r="AN142" i="1" s="1"/>
  <c r="AP142" i="1"/>
  <c r="AO142" i="1" s="1"/>
  <c r="AR142" i="1" s="1"/>
  <c r="AT142" i="1"/>
  <c r="AS142" i="1" s="1"/>
  <c r="AV142" i="1"/>
  <c r="AU142" i="1" s="1"/>
  <c r="AX142" i="1"/>
  <c r="AW142" i="1" s="1"/>
  <c r="AX115" i="1"/>
  <c r="AW115" i="1" s="1"/>
  <c r="AV115" i="1"/>
  <c r="AU115" i="1" s="1"/>
  <c r="AT115" i="1"/>
  <c r="AS115" i="1" s="1"/>
  <c r="AP115" i="1"/>
  <c r="AO115" i="1" s="1"/>
  <c r="AM115" i="1"/>
  <c r="AL115" i="1" s="1"/>
  <c r="AN115" i="1" s="1"/>
  <c r="AJ115" i="1"/>
  <c r="AI115" i="1"/>
  <c r="AH115" i="1" s="1"/>
  <c r="AD115" i="1"/>
  <c r="AC115" i="1" s="1"/>
  <c r="AG115" i="1" s="1"/>
  <c r="T115" i="1"/>
  <c r="P115" i="1"/>
  <c r="O115" i="1" s="1"/>
  <c r="G115" i="1"/>
  <c r="E115" i="1"/>
  <c r="D115" i="1" s="1"/>
  <c r="G35" i="1"/>
  <c r="I35" i="1" s="1"/>
  <c r="P35" i="1"/>
  <c r="O35" i="1" s="1"/>
  <c r="T35" i="1"/>
  <c r="S35" i="1" s="1"/>
  <c r="AD35" i="1"/>
  <c r="AC35" i="1" s="1"/>
  <c r="AI35" i="1"/>
  <c r="AH35" i="1" s="1"/>
  <c r="AJ35" i="1"/>
  <c r="AM35" i="1"/>
  <c r="AL35" i="1" s="1"/>
  <c r="AN35" i="1" s="1"/>
  <c r="AP35" i="1"/>
  <c r="AO35" i="1" s="1"/>
  <c r="AR35" i="1" s="1"/>
  <c r="AT35" i="1"/>
  <c r="AS35" i="1" s="1"/>
  <c r="AV35" i="1"/>
  <c r="AU35" i="1" s="1"/>
  <c r="AX35" i="1"/>
  <c r="AW35" i="1" s="1"/>
  <c r="G36" i="1"/>
  <c r="I36" i="1" s="1"/>
  <c r="P36" i="1"/>
  <c r="O36" i="1" s="1"/>
  <c r="T36" i="1"/>
  <c r="AD36" i="1"/>
  <c r="AC36" i="1" s="1"/>
  <c r="AI36" i="1"/>
  <c r="AH36" i="1" s="1"/>
  <c r="AJ36" i="1"/>
  <c r="AM36" i="1"/>
  <c r="AL36" i="1" s="1"/>
  <c r="AN36" i="1" s="1"/>
  <c r="AP36" i="1"/>
  <c r="AO36" i="1" s="1"/>
  <c r="AR36" i="1" s="1"/>
  <c r="AT36" i="1"/>
  <c r="AS36" i="1" s="1"/>
  <c r="AV36" i="1"/>
  <c r="AU36" i="1" s="1"/>
  <c r="AX36" i="1"/>
  <c r="AW36" i="1" s="1"/>
  <c r="G37" i="1"/>
  <c r="P37" i="1"/>
  <c r="O37" i="1" s="1"/>
  <c r="T37" i="1"/>
  <c r="S37" i="1" s="1"/>
  <c r="AD37" i="1"/>
  <c r="AC37" i="1" s="1"/>
  <c r="AI37" i="1"/>
  <c r="AH37" i="1" s="1"/>
  <c r="AJ37" i="1"/>
  <c r="AM37" i="1"/>
  <c r="AL37" i="1" s="1"/>
  <c r="AN37" i="1" s="1"/>
  <c r="AP37" i="1"/>
  <c r="AO37" i="1" s="1"/>
  <c r="AT37" i="1"/>
  <c r="AS37" i="1" s="1"/>
  <c r="AV37" i="1"/>
  <c r="AU37" i="1" s="1"/>
  <c r="AX37" i="1"/>
  <c r="AW37" i="1" s="1"/>
  <c r="G38" i="1"/>
  <c r="I38" i="1" s="1"/>
  <c r="P38" i="1"/>
  <c r="O38" i="1" s="1"/>
  <c r="T38" i="1"/>
  <c r="S38" i="1" s="1"/>
  <c r="AD38" i="1"/>
  <c r="AC38" i="1" s="1"/>
  <c r="AF38" i="1" s="1"/>
  <c r="AI38" i="1"/>
  <c r="AH38" i="1" s="1"/>
  <c r="AJ38" i="1"/>
  <c r="AM38" i="1"/>
  <c r="AL38" i="1" s="1"/>
  <c r="AN38" i="1" s="1"/>
  <c r="AP38" i="1"/>
  <c r="AO38" i="1" s="1"/>
  <c r="AR38" i="1" s="1"/>
  <c r="AT38" i="1"/>
  <c r="AS38" i="1" s="1"/>
  <c r="AV38" i="1"/>
  <c r="AU38" i="1" s="1"/>
  <c r="AX38" i="1"/>
  <c r="AW38" i="1" s="1"/>
  <c r="G39" i="1"/>
  <c r="I39" i="1" s="1"/>
  <c r="P39" i="1"/>
  <c r="O39" i="1" s="1"/>
  <c r="Q39" i="1" s="1"/>
  <c r="T39" i="1"/>
  <c r="S39" i="1" s="1"/>
  <c r="AD39" i="1"/>
  <c r="AC39" i="1" s="1"/>
  <c r="AF39" i="1" s="1"/>
  <c r="AI39" i="1"/>
  <c r="AH39" i="1" s="1"/>
  <c r="AJ39" i="1"/>
  <c r="AM39" i="1"/>
  <c r="AL39" i="1" s="1"/>
  <c r="AN39" i="1" s="1"/>
  <c r="AP39" i="1"/>
  <c r="AO39" i="1" s="1"/>
  <c r="AT39" i="1"/>
  <c r="AS39" i="1" s="1"/>
  <c r="AV39" i="1"/>
  <c r="AU39" i="1" s="1"/>
  <c r="AX39" i="1"/>
  <c r="AW39" i="1" s="1"/>
  <c r="G40" i="1"/>
  <c r="I40" i="1" s="1"/>
  <c r="J40" i="1" s="1"/>
  <c r="P40" i="1"/>
  <c r="O40" i="1" s="1"/>
  <c r="Q40" i="1" s="1"/>
  <c r="T40" i="1"/>
  <c r="S40" i="1" s="1"/>
  <c r="AD40" i="1"/>
  <c r="AC40" i="1" s="1"/>
  <c r="AF40" i="1" s="1"/>
  <c r="AI40" i="1"/>
  <c r="AH40" i="1" s="1"/>
  <c r="AJ40" i="1"/>
  <c r="AM40" i="1"/>
  <c r="AL40" i="1" s="1"/>
  <c r="AN40" i="1" s="1"/>
  <c r="AP40" i="1"/>
  <c r="AO40" i="1" s="1"/>
  <c r="AR40" i="1" s="1"/>
  <c r="AT40" i="1"/>
  <c r="AS40" i="1" s="1"/>
  <c r="AV40" i="1"/>
  <c r="AU40" i="1" s="1"/>
  <c r="AX40" i="1"/>
  <c r="AW40" i="1" s="1"/>
  <c r="G41" i="1"/>
  <c r="F41" i="1" s="1"/>
  <c r="P41" i="1"/>
  <c r="O41" i="1" s="1"/>
  <c r="Q41" i="1" s="1"/>
  <c r="T41" i="1"/>
  <c r="S41" i="1" s="1"/>
  <c r="AD41" i="1"/>
  <c r="AC41" i="1" s="1"/>
  <c r="AF41" i="1" s="1"/>
  <c r="AI41" i="1"/>
  <c r="AH41" i="1" s="1"/>
  <c r="AJ41" i="1"/>
  <c r="AM41" i="1"/>
  <c r="AL41" i="1" s="1"/>
  <c r="AN41" i="1" s="1"/>
  <c r="AP41" i="1"/>
  <c r="AO41" i="1" s="1"/>
  <c r="AT41" i="1"/>
  <c r="AS41" i="1" s="1"/>
  <c r="AV41" i="1"/>
  <c r="AU41" i="1" s="1"/>
  <c r="AX41" i="1"/>
  <c r="AW41" i="1" s="1"/>
  <c r="G42" i="1"/>
  <c r="I42" i="1" s="1"/>
  <c r="P42" i="1"/>
  <c r="O42" i="1" s="1"/>
  <c r="Q42" i="1" s="1"/>
  <c r="T42" i="1"/>
  <c r="S42" i="1" s="1"/>
  <c r="AD42" i="1"/>
  <c r="AC42" i="1" s="1"/>
  <c r="AF42" i="1" s="1"/>
  <c r="AI42" i="1"/>
  <c r="AH42" i="1" s="1"/>
  <c r="AJ42" i="1"/>
  <c r="AM42" i="1"/>
  <c r="AL42" i="1" s="1"/>
  <c r="AN42" i="1" s="1"/>
  <c r="AP42" i="1"/>
  <c r="AO42" i="1" s="1"/>
  <c r="AR42" i="1" s="1"/>
  <c r="AT42" i="1"/>
  <c r="AS42" i="1" s="1"/>
  <c r="AV42" i="1"/>
  <c r="AU42" i="1" s="1"/>
  <c r="AX42" i="1"/>
  <c r="AW42" i="1" s="1"/>
  <c r="G43" i="1"/>
  <c r="I43" i="1" s="1"/>
  <c r="P43" i="1"/>
  <c r="O43" i="1" s="1"/>
  <c r="T43" i="1"/>
  <c r="AD43" i="1"/>
  <c r="AC43" i="1" s="1"/>
  <c r="AI43" i="1"/>
  <c r="AH43" i="1" s="1"/>
  <c r="AJ43" i="1"/>
  <c r="AM43" i="1"/>
  <c r="AL43" i="1" s="1"/>
  <c r="AN43" i="1" s="1"/>
  <c r="AP43" i="1"/>
  <c r="AO43" i="1" s="1"/>
  <c r="AT43" i="1"/>
  <c r="AS43" i="1" s="1"/>
  <c r="AV43" i="1"/>
  <c r="AU43" i="1" s="1"/>
  <c r="AX43" i="1"/>
  <c r="AW43" i="1" s="1"/>
  <c r="G44" i="1"/>
  <c r="F44" i="1" s="1"/>
  <c r="P44" i="1"/>
  <c r="O44" i="1" s="1"/>
  <c r="Q44" i="1" s="1"/>
  <c r="T44" i="1"/>
  <c r="AD44" i="1"/>
  <c r="AC44" i="1" s="1"/>
  <c r="AI44" i="1"/>
  <c r="AH44" i="1" s="1"/>
  <c r="AJ44" i="1"/>
  <c r="AM44" i="1"/>
  <c r="AL44" i="1" s="1"/>
  <c r="AN44" i="1" s="1"/>
  <c r="AP44" i="1"/>
  <c r="AO44" i="1" s="1"/>
  <c r="AT44" i="1"/>
  <c r="AS44" i="1" s="1"/>
  <c r="AV44" i="1"/>
  <c r="AU44" i="1" s="1"/>
  <c r="AX44" i="1"/>
  <c r="AW44" i="1" s="1"/>
  <c r="G45" i="1"/>
  <c r="P45" i="1"/>
  <c r="O45" i="1" s="1"/>
  <c r="Q45" i="1" s="1"/>
  <c r="T45" i="1"/>
  <c r="AD45" i="1"/>
  <c r="AC45" i="1" s="1"/>
  <c r="AH45" i="1"/>
  <c r="AI45" i="1"/>
  <c r="AJ45" i="1"/>
  <c r="AM45" i="1"/>
  <c r="AL45" i="1" s="1"/>
  <c r="AN45" i="1" s="1"/>
  <c r="AP45" i="1"/>
  <c r="AO45" i="1" s="1"/>
  <c r="AT45" i="1"/>
  <c r="AS45" i="1" s="1"/>
  <c r="AV45" i="1"/>
  <c r="AU45" i="1" s="1"/>
  <c r="AX45" i="1"/>
  <c r="AW45" i="1" s="1"/>
  <c r="G46" i="1"/>
  <c r="F46" i="1" s="1"/>
  <c r="P46" i="1"/>
  <c r="O46" i="1" s="1"/>
  <c r="T46" i="1"/>
  <c r="AD46" i="1"/>
  <c r="AC46" i="1" s="1"/>
  <c r="AI46" i="1"/>
  <c r="AH46" i="1" s="1"/>
  <c r="AJ46" i="1"/>
  <c r="AM46" i="1"/>
  <c r="AL46" i="1" s="1"/>
  <c r="AN46" i="1" s="1"/>
  <c r="AP46" i="1"/>
  <c r="AO46" i="1" s="1"/>
  <c r="AR46" i="1" s="1"/>
  <c r="AT46" i="1"/>
  <c r="AS46" i="1" s="1"/>
  <c r="AV46" i="1"/>
  <c r="AU46" i="1" s="1"/>
  <c r="AX46" i="1"/>
  <c r="AW46" i="1" s="1"/>
  <c r="G47" i="1"/>
  <c r="F47" i="1" s="1"/>
  <c r="P47" i="1"/>
  <c r="O47" i="1" s="1"/>
  <c r="T47" i="1"/>
  <c r="S47" i="1" s="1"/>
  <c r="AD47" i="1"/>
  <c r="AC47" i="1" s="1"/>
  <c r="AI47" i="1"/>
  <c r="AH47" i="1" s="1"/>
  <c r="AJ47" i="1"/>
  <c r="AM47" i="1"/>
  <c r="AL47" i="1" s="1"/>
  <c r="AN47" i="1" s="1"/>
  <c r="AP47" i="1"/>
  <c r="AO47" i="1" s="1"/>
  <c r="AT47" i="1"/>
  <c r="AS47" i="1" s="1"/>
  <c r="AV47" i="1"/>
  <c r="AU47" i="1" s="1"/>
  <c r="AX47" i="1"/>
  <c r="AW47" i="1" s="1"/>
  <c r="G48" i="1"/>
  <c r="F48" i="1" s="1"/>
  <c r="P48" i="1"/>
  <c r="O48" i="1" s="1"/>
  <c r="T48" i="1"/>
  <c r="S48" i="1" s="1"/>
  <c r="AD48" i="1"/>
  <c r="AC48" i="1" s="1"/>
  <c r="AI48" i="1"/>
  <c r="AH48" i="1" s="1"/>
  <c r="AJ48" i="1"/>
  <c r="AM48" i="1"/>
  <c r="AL48" i="1" s="1"/>
  <c r="AN48" i="1" s="1"/>
  <c r="AP48" i="1"/>
  <c r="AO48" i="1" s="1"/>
  <c r="AR48" i="1" s="1"/>
  <c r="AT48" i="1"/>
  <c r="AS48" i="1" s="1"/>
  <c r="AV48" i="1"/>
  <c r="AU48" i="1" s="1"/>
  <c r="AX48" i="1"/>
  <c r="AW48" i="1" s="1"/>
  <c r="G49" i="1"/>
  <c r="F49" i="1" s="1"/>
  <c r="P49" i="1"/>
  <c r="O49" i="1" s="1"/>
  <c r="T49" i="1"/>
  <c r="S49" i="1" s="1"/>
  <c r="AD49" i="1"/>
  <c r="AC49" i="1" s="1"/>
  <c r="AI49" i="1"/>
  <c r="AH49" i="1" s="1"/>
  <c r="AJ49" i="1"/>
  <c r="AM49" i="1"/>
  <c r="AL49" i="1" s="1"/>
  <c r="AN49" i="1" s="1"/>
  <c r="AP49" i="1"/>
  <c r="AO49" i="1" s="1"/>
  <c r="AR49" i="1" s="1"/>
  <c r="AT49" i="1"/>
  <c r="AS49" i="1" s="1"/>
  <c r="AV49" i="1"/>
  <c r="AU49" i="1" s="1"/>
  <c r="AX49" i="1"/>
  <c r="AW49" i="1" s="1"/>
  <c r="G50" i="1"/>
  <c r="F50" i="1" s="1"/>
  <c r="P50" i="1"/>
  <c r="O50" i="1" s="1"/>
  <c r="T50" i="1"/>
  <c r="S50" i="1" s="1"/>
  <c r="AD50" i="1"/>
  <c r="AC50" i="1" s="1"/>
  <c r="AI50" i="1"/>
  <c r="AH50" i="1" s="1"/>
  <c r="AJ50" i="1"/>
  <c r="AM50" i="1"/>
  <c r="AL50" i="1" s="1"/>
  <c r="AN50" i="1" s="1"/>
  <c r="AP50" i="1"/>
  <c r="AO50" i="1" s="1"/>
  <c r="AR50" i="1" s="1"/>
  <c r="AT50" i="1"/>
  <c r="AS50" i="1" s="1"/>
  <c r="AV50" i="1"/>
  <c r="AU50" i="1" s="1"/>
  <c r="AX50" i="1"/>
  <c r="AW50" i="1" s="1"/>
  <c r="G51" i="1"/>
  <c r="F51" i="1" s="1"/>
  <c r="P51" i="1"/>
  <c r="O51" i="1" s="1"/>
  <c r="T51" i="1"/>
  <c r="AD51" i="1"/>
  <c r="AC51" i="1" s="1"/>
  <c r="AI51" i="1"/>
  <c r="AH51" i="1" s="1"/>
  <c r="AJ51" i="1"/>
  <c r="AM51" i="1"/>
  <c r="AL51" i="1" s="1"/>
  <c r="AN51" i="1" s="1"/>
  <c r="AP51" i="1"/>
  <c r="AO51" i="1" s="1"/>
  <c r="AT51" i="1"/>
  <c r="AS51" i="1" s="1"/>
  <c r="AV51" i="1"/>
  <c r="AU51" i="1" s="1"/>
  <c r="AX51" i="1"/>
  <c r="AW51" i="1" s="1"/>
  <c r="G52" i="1"/>
  <c r="P52" i="1"/>
  <c r="O52" i="1" s="1"/>
  <c r="T52" i="1"/>
  <c r="AD52" i="1"/>
  <c r="AC52" i="1" s="1"/>
  <c r="AI52" i="1"/>
  <c r="AH52" i="1" s="1"/>
  <c r="AJ52" i="1"/>
  <c r="AM52" i="1"/>
  <c r="AL52" i="1" s="1"/>
  <c r="AN52" i="1" s="1"/>
  <c r="AP52" i="1"/>
  <c r="AO52" i="1" s="1"/>
  <c r="AT52" i="1"/>
  <c r="AS52" i="1" s="1"/>
  <c r="AV52" i="1"/>
  <c r="AU52" i="1" s="1"/>
  <c r="AX52" i="1"/>
  <c r="AW52" i="1" s="1"/>
  <c r="G53" i="1"/>
  <c r="P53" i="1"/>
  <c r="O53" i="1" s="1"/>
  <c r="T53" i="1"/>
  <c r="S53" i="1" s="1"/>
  <c r="AD53" i="1"/>
  <c r="AC53" i="1" s="1"/>
  <c r="AI53" i="1"/>
  <c r="AH53" i="1" s="1"/>
  <c r="AJ53" i="1"/>
  <c r="AM53" i="1"/>
  <c r="AL53" i="1" s="1"/>
  <c r="AN53" i="1" s="1"/>
  <c r="AP53" i="1"/>
  <c r="AO53" i="1" s="1"/>
  <c r="AT53" i="1"/>
  <c r="AS53" i="1" s="1"/>
  <c r="AV53" i="1"/>
  <c r="AU53" i="1" s="1"/>
  <c r="AX53" i="1"/>
  <c r="AW53" i="1" s="1"/>
  <c r="G54" i="1"/>
  <c r="F54" i="1" s="1"/>
  <c r="P54" i="1"/>
  <c r="O54" i="1" s="1"/>
  <c r="R54" i="1" s="1"/>
  <c r="T54" i="1"/>
  <c r="S54" i="1" s="1"/>
  <c r="AD54" i="1"/>
  <c r="AC54" i="1" s="1"/>
  <c r="AG54" i="1" s="1"/>
  <c r="AI54" i="1"/>
  <c r="AH54" i="1" s="1"/>
  <c r="AJ54" i="1"/>
  <c r="AM54" i="1"/>
  <c r="AL54" i="1" s="1"/>
  <c r="AN54" i="1" s="1"/>
  <c r="AP54" i="1"/>
  <c r="AO54" i="1" s="1"/>
  <c r="AT54" i="1"/>
  <c r="AS54" i="1" s="1"/>
  <c r="AV54" i="1"/>
  <c r="AU54" i="1" s="1"/>
  <c r="AX54" i="1"/>
  <c r="AW54" i="1" s="1"/>
  <c r="G55" i="1"/>
  <c r="P55" i="1"/>
  <c r="O55" i="1" s="1"/>
  <c r="R55" i="1" s="1"/>
  <c r="T55" i="1"/>
  <c r="S55" i="1" s="1"/>
  <c r="AD55" i="1"/>
  <c r="AC55" i="1" s="1"/>
  <c r="AG55" i="1" s="1"/>
  <c r="AI55" i="1"/>
  <c r="AH55" i="1" s="1"/>
  <c r="AJ55" i="1"/>
  <c r="AM55" i="1"/>
  <c r="AL55" i="1" s="1"/>
  <c r="AN55" i="1" s="1"/>
  <c r="AP55" i="1"/>
  <c r="AO55" i="1" s="1"/>
  <c r="AT55" i="1"/>
  <c r="AS55" i="1" s="1"/>
  <c r="AV55" i="1"/>
  <c r="AU55" i="1" s="1"/>
  <c r="AX55" i="1"/>
  <c r="AW55" i="1" s="1"/>
  <c r="G56" i="1"/>
  <c r="F56" i="1" s="1"/>
  <c r="P56" i="1"/>
  <c r="O56" i="1" s="1"/>
  <c r="Q56" i="1" s="1"/>
  <c r="T56" i="1"/>
  <c r="S56" i="1" s="1"/>
  <c r="AD56" i="1"/>
  <c r="AC56" i="1" s="1"/>
  <c r="AG56" i="1" s="1"/>
  <c r="AI56" i="1"/>
  <c r="AH56" i="1" s="1"/>
  <c r="AJ56" i="1"/>
  <c r="AM56" i="1"/>
  <c r="AL56" i="1" s="1"/>
  <c r="AN56" i="1" s="1"/>
  <c r="AP56" i="1"/>
  <c r="AO56" i="1" s="1"/>
  <c r="AR56" i="1" s="1"/>
  <c r="AT56" i="1"/>
  <c r="AS56" i="1" s="1"/>
  <c r="AV56" i="1"/>
  <c r="AU56" i="1" s="1"/>
  <c r="AX56" i="1"/>
  <c r="AW56" i="1" s="1"/>
  <c r="G57" i="1"/>
  <c r="I57" i="1" s="1"/>
  <c r="P57" i="1"/>
  <c r="O57" i="1" s="1"/>
  <c r="Q57" i="1" s="1"/>
  <c r="T57" i="1"/>
  <c r="S57" i="1" s="1"/>
  <c r="AD57" i="1"/>
  <c r="AC57" i="1" s="1"/>
  <c r="AG57" i="1" s="1"/>
  <c r="AI57" i="1"/>
  <c r="AH57" i="1" s="1"/>
  <c r="AJ57" i="1"/>
  <c r="AM57" i="1"/>
  <c r="AL57" i="1" s="1"/>
  <c r="AN57" i="1" s="1"/>
  <c r="AP57" i="1"/>
  <c r="AO57" i="1" s="1"/>
  <c r="AR57" i="1" s="1"/>
  <c r="AT57" i="1"/>
  <c r="AS57" i="1" s="1"/>
  <c r="AV57" i="1"/>
  <c r="AU57" i="1" s="1"/>
  <c r="AX57" i="1"/>
  <c r="AW57" i="1" s="1"/>
  <c r="G58" i="1"/>
  <c r="P58" i="1"/>
  <c r="O58" i="1" s="1"/>
  <c r="Q58" i="1" s="1"/>
  <c r="T58" i="1"/>
  <c r="S58" i="1" s="1"/>
  <c r="AD58" i="1"/>
  <c r="AC58" i="1" s="1"/>
  <c r="AG58" i="1" s="1"/>
  <c r="AI58" i="1"/>
  <c r="AH58" i="1" s="1"/>
  <c r="AJ58" i="1"/>
  <c r="AM58" i="1"/>
  <c r="AL58" i="1" s="1"/>
  <c r="AN58" i="1" s="1"/>
  <c r="AP58" i="1"/>
  <c r="AO58" i="1" s="1"/>
  <c r="AR58" i="1" s="1"/>
  <c r="AT58" i="1"/>
  <c r="AS58" i="1" s="1"/>
  <c r="AV58" i="1"/>
  <c r="AU58" i="1" s="1"/>
  <c r="AX58" i="1"/>
  <c r="AW58" i="1" s="1"/>
  <c r="G59" i="1"/>
  <c r="I59" i="1" s="1"/>
  <c r="P59" i="1"/>
  <c r="O59" i="1" s="1"/>
  <c r="Q59" i="1" s="1"/>
  <c r="T59" i="1"/>
  <c r="AD59" i="1"/>
  <c r="AC59" i="1" s="1"/>
  <c r="AI59" i="1"/>
  <c r="AH59" i="1" s="1"/>
  <c r="AJ59" i="1"/>
  <c r="AM59" i="1"/>
  <c r="AL59" i="1" s="1"/>
  <c r="AN59" i="1" s="1"/>
  <c r="AP59" i="1"/>
  <c r="AO59" i="1" s="1"/>
  <c r="AT59" i="1"/>
  <c r="AS59" i="1" s="1"/>
  <c r="AV59" i="1"/>
  <c r="AU59" i="1" s="1"/>
  <c r="AX59" i="1"/>
  <c r="AW59" i="1" s="1"/>
  <c r="G60" i="1"/>
  <c r="P60" i="1"/>
  <c r="O60" i="1" s="1"/>
  <c r="R60" i="1" s="1"/>
  <c r="T60" i="1"/>
  <c r="AD60" i="1"/>
  <c r="AC60" i="1" s="1"/>
  <c r="AE60" i="1" s="1"/>
  <c r="AI60" i="1"/>
  <c r="AH60" i="1" s="1"/>
  <c r="AJ60" i="1"/>
  <c r="AM60" i="1"/>
  <c r="AL60" i="1" s="1"/>
  <c r="AN60" i="1" s="1"/>
  <c r="AP60" i="1"/>
  <c r="AO60" i="1" s="1"/>
  <c r="AT60" i="1"/>
  <c r="AS60" i="1" s="1"/>
  <c r="AV60" i="1"/>
  <c r="AU60" i="1" s="1"/>
  <c r="AX60" i="1"/>
  <c r="AW60" i="1" s="1"/>
  <c r="G61" i="1"/>
  <c r="P61" i="1"/>
  <c r="O61" i="1" s="1"/>
  <c r="Q61" i="1" s="1"/>
  <c r="T61" i="1"/>
  <c r="S61" i="1" s="1"/>
  <c r="AD61" i="1"/>
  <c r="AC61" i="1" s="1"/>
  <c r="AE61" i="1" s="1"/>
  <c r="AI61" i="1"/>
  <c r="AH61" i="1" s="1"/>
  <c r="AJ61" i="1"/>
  <c r="AM61" i="1"/>
  <c r="AL61" i="1" s="1"/>
  <c r="AN61" i="1" s="1"/>
  <c r="AP61" i="1"/>
  <c r="AO61" i="1" s="1"/>
  <c r="AT61" i="1"/>
  <c r="AS61" i="1" s="1"/>
  <c r="AU61" i="1"/>
  <c r="AV61" i="1"/>
  <c r="AX61" i="1"/>
  <c r="AW61" i="1" s="1"/>
  <c r="G62" i="1"/>
  <c r="I62" i="1" s="1"/>
  <c r="P62" i="1"/>
  <c r="O62" i="1" s="1"/>
  <c r="R62" i="1" s="1"/>
  <c r="T62" i="1"/>
  <c r="AD62" i="1"/>
  <c r="AC62" i="1" s="1"/>
  <c r="AE62" i="1" s="1"/>
  <c r="AI62" i="1"/>
  <c r="AH62" i="1" s="1"/>
  <c r="AJ62" i="1"/>
  <c r="AM62" i="1"/>
  <c r="AL62" i="1" s="1"/>
  <c r="AN62" i="1" s="1"/>
  <c r="AP62" i="1"/>
  <c r="AO62" i="1" s="1"/>
  <c r="AT62" i="1"/>
  <c r="AS62" i="1" s="1"/>
  <c r="AV62" i="1"/>
  <c r="AU62" i="1" s="1"/>
  <c r="AX62" i="1"/>
  <c r="AW62" i="1" s="1"/>
  <c r="G63" i="1"/>
  <c r="F63" i="1" s="1"/>
  <c r="P63" i="1"/>
  <c r="O63" i="1" s="1"/>
  <c r="Q63" i="1" s="1"/>
  <c r="T63" i="1"/>
  <c r="AD63" i="1"/>
  <c r="AC63" i="1" s="1"/>
  <c r="AE63" i="1" s="1"/>
  <c r="AI63" i="1"/>
  <c r="AH63" i="1" s="1"/>
  <c r="AJ63" i="1"/>
  <c r="AM63" i="1"/>
  <c r="AL63" i="1" s="1"/>
  <c r="AN63" i="1" s="1"/>
  <c r="AP63" i="1"/>
  <c r="AO63" i="1" s="1"/>
  <c r="AT63" i="1"/>
  <c r="AS63" i="1" s="1"/>
  <c r="AV63" i="1"/>
  <c r="AU63" i="1" s="1"/>
  <c r="AX63" i="1"/>
  <c r="AW63" i="1" s="1"/>
  <c r="G64" i="1"/>
  <c r="F64" i="1" s="1"/>
  <c r="P64" i="1"/>
  <c r="O64" i="1" s="1"/>
  <c r="R64" i="1" s="1"/>
  <c r="T64" i="1"/>
  <c r="S64" i="1" s="1"/>
  <c r="AD64" i="1"/>
  <c r="AC64" i="1" s="1"/>
  <c r="AE64" i="1" s="1"/>
  <c r="AI64" i="1"/>
  <c r="AH64" i="1" s="1"/>
  <c r="AJ64" i="1"/>
  <c r="AM64" i="1"/>
  <c r="AL64" i="1" s="1"/>
  <c r="AN64" i="1" s="1"/>
  <c r="AP64" i="1"/>
  <c r="AO64" i="1" s="1"/>
  <c r="AT64" i="1"/>
  <c r="AS64" i="1" s="1"/>
  <c r="AV64" i="1"/>
  <c r="AU64" i="1" s="1"/>
  <c r="AX64" i="1"/>
  <c r="AW64" i="1" s="1"/>
  <c r="G65" i="1"/>
  <c r="I65" i="1" s="1"/>
  <c r="P65" i="1"/>
  <c r="O65" i="1" s="1"/>
  <c r="Q65" i="1" s="1"/>
  <c r="T65" i="1"/>
  <c r="S65" i="1" s="1"/>
  <c r="AD65" i="1"/>
  <c r="AC65" i="1" s="1"/>
  <c r="AE65" i="1" s="1"/>
  <c r="AI65" i="1"/>
  <c r="AH65" i="1" s="1"/>
  <c r="AJ65" i="1"/>
  <c r="AM65" i="1"/>
  <c r="AL65" i="1" s="1"/>
  <c r="AN65" i="1" s="1"/>
  <c r="AP65" i="1"/>
  <c r="AO65" i="1" s="1"/>
  <c r="AT65" i="1"/>
  <c r="AS65" i="1" s="1"/>
  <c r="AV65" i="1"/>
  <c r="AU65" i="1" s="1"/>
  <c r="AX65" i="1"/>
  <c r="AW65" i="1" s="1"/>
  <c r="G66" i="1"/>
  <c r="I66" i="1" s="1"/>
  <c r="P66" i="1"/>
  <c r="O66" i="1" s="1"/>
  <c r="Q66" i="1" s="1"/>
  <c r="T66" i="1"/>
  <c r="S66" i="1" s="1"/>
  <c r="AD66" i="1"/>
  <c r="AC66" i="1" s="1"/>
  <c r="AE66" i="1" s="1"/>
  <c r="AI66" i="1"/>
  <c r="AH66" i="1" s="1"/>
  <c r="AJ66" i="1"/>
  <c r="AM66" i="1"/>
  <c r="AL66" i="1" s="1"/>
  <c r="AN66" i="1" s="1"/>
  <c r="AP66" i="1"/>
  <c r="AO66" i="1" s="1"/>
  <c r="AR66" i="1" s="1"/>
  <c r="AT66" i="1"/>
  <c r="AS66" i="1" s="1"/>
  <c r="AV66" i="1"/>
  <c r="AU66" i="1" s="1"/>
  <c r="AX66" i="1"/>
  <c r="AW66" i="1" s="1"/>
  <c r="G67" i="1"/>
  <c r="F67" i="1" s="1"/>
  <c r="P67" i="1"/>
  <c r="O67" i="1" s="1"/>
  <c r="Q67" i="1" s="1"/>
  <c r="T67" i="1"/>
  <c r="AD67" i="1"/>
  <c r="AC67" i="1" s="1"/>
  <c r="AI67" i="1"/>
  <c r="AH67" i="1" s="1"/>
  <c r="AJ67" i="1"/>
  <c r="AM67" i="1"/>
  <c r="AL67" i="1" s="1"/>
  <c r="AN67" i="1" s="1"/>
  <c r="AP67" i="1"/>
  <c r="AO67" i="1" s="1"/>
  <c r="AT67" i="1"/>
  <c r="AS67" i="1" s="1"/>
  <c r="AV67" i="1"/>
  <c r="AU67" i="1" s="1"/>
  <c r="AX67" i="1"/>
  <c r="AW67" i="1" s="1"/>
  <c r="G68" i="1"/>
  <c r="F68" i="1" s="1"/>
  <c r="P68" i="1"/>
  <c r="O68" i="1" s="1"/>
  <c r="R68" i="1" s="1"/>
  <c r="T68" i="1"/>
  <c r="S68" i="1" s="1"/>
  <c r="AD68" i="1"/>
  <c r="AC68" i="1" s="1"/>
  <c r="AI68" i="1"/>
  <c r="AH68" i="1" s="1"/>
  <c r="AJ68" i="1"/>
  <c r="AM68" i="1"/>
  <c r="AL68" i="1" s="1"/>
  <c r="AN68" i="1" s="1"/>
  <c r="AP68" i="1"/>
  <c r="AO68" i="1" s="1"/>
  <c r="AR68" i="1" s="1"/>
  <c r="AT68" i="1"/>
  <c r="AS68" i="1" s="1"/>
  <c r="AV68" i="1"/>
  <c r="AU68" i="1" s="1"/>
  <c r="AX68" i="1"/>
  <c r="AW68" i="1" s="1"/>
  <c r="G69" i="1"/>
  <c r="I69" i="1" s="1"/>
  <c r="P69" i="1"/>
  <c r="O69" i="1" s="1"/>
  <c r="Q69" i="1" s="1"/>
  <c r="T69" i="1"/>
  <c r="S69" i="1" s="1"/>
  <c r="AD69" i="1"/>
  <c r="AC69" i="1" s="1"/>
  <c r="AI69" i="1"/>
  <c r="AH69" i="1" s="1"/>
  <c r="AJ69" i="1"/>
  <c r="AM69" i="1"/>
  <c r="AL69" i="1" s="1"/>
  <c r="AN69" i="1" s="1"/>
  <c r="AP69" i="1"/>
  <c r="AO69" i="1" s="1"/>
  <c r="AR69" i="1" s="1"/>
  <c r="AT69" i="1"/>
  <c r="AS69" i="1" s="1"/>
  <c r="AV69" i="1"/>
  <c r="AU69" i="1" s="1"/>
  <c r="AX69" i="1"/>
  <c r="AW69" i="1" s="1"/>
  <c r="G70" i="1"/>
  <c r="I70" i="1" s="1"/>
  <c r="P70" i="1"/>
  <c r="O70" i="1" s="1"/>
  <c r="Q70" i="1" s="1"/>
  <c r="T70" i="1"/>
  <c r="S70" i="1" s="1"/>
  <c r="AD70" i="1"/>
  <c r="AC70" i="1" s="1"/>
  <c r="AE70" i="1" s="1"/>
  <c r="AI70" i="1"/>
  <c r="AH70" i="1" s="1"/>
  <c r="AJ70" i="1"/>
  <c r="AM70" i="1"/>
  <c r="AL70" i="1" s="1"/>
  <c r="AN70" i="1" s="1"/>
  <c r="AP70" i="1"/>
  <c r="AO70" i="1" s="1"/>
  <c r="AT70" i="1"/>
  <c r="AS70" i="1" s="1"/>
  <c r="AV70" i="1"/>
  <c r="AU70" i="1" s="1"/>
  <c r="AX70" i="1"/>
  <c r="AW70" i="1" s="1"/>
  <c r="G71" i="1"/>
  <c r="P71" i="1"/>
  <c r="O71" i="1" s="1"/>
  <c r="T71" i="1"/>
  <c r="V71" i="1" s="1"/>
  <c r="U71" i="1" s="1"/>
  <c r="AA71" i="1" s="1"/>
  <c r="AD71" i="1"/>
  <c r="AC71" i="1" s="1"/>
  <c r="AE71" i="1" s="1"/>
  <c r="AI71" i="1"/>
  <c r="AH71" i="1" s="1"/>
  <c r="AJ71" i="1"/>
  <c r="AM71" i="1"/>
  <c r="AL71" i="1" s="1"/>
  <c r="AN71" i="1" s="1"/>
  <c r="AP71" i="1"/>
  <c r="AO71" i="1" s="1"/>
  <c r="AT71" i="1"/>
  <c r="AS71" i="1" s="1"/>
  <c r="AV71" i="1"/>
  <c r="AU71" i="1" s="1"/>
  <c r="AX71" i="1"/>
  <c r="AW71" i="1" s="1"/>
  <c r="G72" i="1"/>
  <c r="P72" i="1"/>
  <c r="O72" i="1" s="1"/>
  <c r="T72" i="1"/>
  <c r="V72" i="1" s="1"/>
  <c r="U72" i="1" s="1"/>
  <c r="W72" i="1" s="1"/>
  <c r="AD72" i="1"/>
  <c r="AC72" i="1" s="1"/>
  <c r="AG72" i="1" s="1"/>
  <c r="AI72" i="1"/>
  <c r="AH72" i="1" s="1"/>
  <c r="AJ72" i="1"/>
  <c r="AM72" i="1"/>
  <c r="AL72" i="1" s="1"/>
  <c r="AN72" i="1" s="1"/>
  <c r="AP72" i="1"/>
  <c r="AO72" i="1" s="1"/>
  <c r="AQ72" i="1" s="1"/>
  <c r="AT72" i="1"/>
  <c r="AS72" i="1" s="1"/>
  <c r="AV72" i="1"/>
  <c r="AU72" i="1" s="1"/>
  <c r="AX72" i="1"/>
  <c r="AW72" i="1" s="1"/>
  <c r="G73" i="1"/>
  <c r="P73" i="1"/>
  <c r="O73" i="1" s="1"/>
  <c r="T73" i="1"/>
  <c r="V73" i="1" s="1"/>
  <c r="U73" i="1" s="1"/>
  <c r="AD73" i="1"/>
  <c r="AC73" i="1" s="1"/>
  <c r="AG73" i="1" s="1"/>
  <c r="AI73" i="1"/>
  <c r="AH73" i="1" s="1"/>
  <c r="AJ73" i="1"/>
  <c r="AM73" i="1"/>
  <c r="AL73" i="1" s="1"/>
  <c r="AN73" i="1" s="1"/>
  <c r="AP73" i="1"/>
  <c r="AO73" i="1" s="1"/>
  <c r="AQ73" i="1" s="1"/>
  <c r="AT73" i="1"/>
  <c r="AS73" i="1" s="1"/>
  <c r="AV73" i="1"/>
  <c r="AU73" i="1" s="1"/>
  <c r="AX73" i="1"/>
  <c r="AW73" i="1" s="1"/>
  <c r="G74" i="1"/>
  <c r="P74" i="1"/>
  <c r="O74" i="1" s="1"/>
  <c r="T74" i="1"/>
  <c r="V74" i="1" s="1"/>
  <c r="U74" i="1" s="1"/>
  <c r="W74" i="1" s="1"/>
  <c r="AD74" i="1"/>
  <c r="AC74" i="1" s="1"/>
  <c r="AG74" i="1" s="1"/>
  <c r="AI74" i="1"/>
  <c r="AH74" i="1" s="1"/>
  <c r="AJ74" i="1"/>
  <c r="AM74" i="1"/>
  <c r="AL74" i="1" s="1"/>
  <c r="AN74" i="1" s="1"/>
  <c r="AP74" i="1"/>
  <c r="AO74" i="1" s="1"/>
  <c r="AT74" i="1"/>
  <c r="AS74" i="1" s="1"/>
  <c r="AV74" i="1"/>
  <c r="AU74" i="1" s="1"/>
  <c r="AX74" i="1"/>
  <c r="AW74" i="1" s="1"/>
  <c r="G75" i="1"/>
  <c r="P75" i="1"/>
  <c r="O75" i="1" s="1"/>
  <c r="T75" i="1"/>
  <c r="V75" i="1" s="1"/>
  <c r="U75" i="1" s="1"/>
  <c r="AD75" i="1"/>
  <c r="AC75" i="1" s="1"/>
  <c r="AF75" i="1" s="1"/>
  <c r="AI75" i="1"/>
  <c r="AH75" i="1" s="1"/>
  <c r="AJ75" i="1"/>
  <c r="AM75" i="1"/>
  <c r="AL75" i="1" s="1"/>
  <c r="AN75" i="1" s="1"/>
  <c r="AP75" i="1"/>
  <c r="AO75" i="1" s="1"/>
  <c r="AT75" i="1"/>
  <c r="AS75" i="1" s="1"/>
  <c r="AV75" i="1"/>
  <c r="AU75" i="1" s="1"/>
  <c r="AX75" i="1"/>
  <c r="AW75" i="1" s="1"/>
  <c r="G76" i="1"/>
  <c r="I76" i="1" s="1"/>
  <c r="M76" i="1" s="1"/>
  <c r="N76" i="1"/>
  <c r="P76" i="1"/>
  <c r="O76" i="1" s="1"/>
  <c r="T76" i="1"/>
  <c r="AD76" i="1"/>
  <c r="AC76" i="1" s="1"/>
  <c r="AE76" i="1" s="1"/>
  <c r="AI76" i="1"/>
  <c r="AH76" i="1" s="1"/>
  <c r="AJ76" i="1"/>
  <c r="AM76" i="1"/>
  <c r="AL76" i="1" s="1"/>
  <c r="AN76" i="1" s="1"/>
  <c r="AP76" i="1"/>
  <c r="AO76" i="1" s="1"/>
  <c r="AT76" i="1"/>
  <c r="AS76" i="1" s="1"/>
  <c r="AV76" i="1"/>
  <c r="AU76" i="1" s="1"/>
  <c r="AX76" i="1"/>
  <c r="AW76" i="1" s="1"/>
  <c r="G77" i="1"/>
  <c r="I77" i="1" s="1"/>
  <c r="N77" i="1" s="1"/>
  <c r="P77" i="1"/>
  <c r="O77" i="1" s="1"/>
  <c r="T77" i="1"/>
  <c r="V77" i="1" s="1"/>
  <c r="U77" i="1" s="1"/>
  <c r="Z77" i="1" s="1"/>
  <c r="AD77" i="1"/>
  <c r="AC77" i="1" s="1"/>
  <c r="AE77" i="1" s="1"/>
  <c r="AI77" i="1"/>
  <c r="AH77" i="1" s="1"/>
  <c r="AJ77" i="1"/>
  <c r="AM77" i="1"/>
  <c r="AL77" i="1" s="1"/>
  <c r="AN77" i="1" s="1"/>
  <c r="AP77" i="1"/>
  <c r="AO77" i="1" s="1"/>
  <c r="AT77" i="1"/>
  <c r="AS77" i="1" s="1"/>
  <c r="AV77" i="1"/>
  <c r="AU77" i="1" s="1"/>
  <c r="AX77" i="1"/>
  <c r="AW77" i="1" s="1"/>
  <c r="G78" i="1"/>
  <c r="I78" i="1" s="1"/>
  <c r="M78" i="1" s="1"/>
  <c r="P78" i="1"/>
  <c r="O78" i="1" s="1"/>
  <c r="T78" i="1"/>
  <c r="V78" i="1" s="1"/>
  <c r="U78" i="1" s="1"/>
  <c r="Z78" i="1" s="1"/>
  <c r="AD78" i="1"/>
  <c r="AC78" i="1" s="1"/>
  <c r="AE78" i="1" s="1"/>
  <c r="AI78" i="1"/>
  <c r="AH78" i="1" s="1"/>
  <c r="AJ78" i="1"/>
  <c r="AM78" i="1"/>
  <c r="AL78" i="1" s="1"/>
  <c r="AN78" i="1" s="1"/>
  <c r="AP78" i="1"/>
  <c r="AO78" i="1" s="1"/>
  <c r="AT78" i="1"/>
  <c r="AS78" i="1" s="1"/>
  <c r="AV78" i="1"/>
  <c r="AU78" i="1" s="1"/>
  <c r="AW78" i="1"/>
  <c r="AX78" i="1"/>
  <c r="G79" i="1"/>
  <c r="I79" i="1" s="1"/>
  <c r="N79" i="1" s="1"/>
  <c r="P79" i="1"/>
  <c r="O79" i="1" s="1"/>
  <c r="Q79" i="1" s="1"/>
  <c r="T79" i="1"/>
  <c r="V79" i="1" s="1"/>
  <c r="U79" i="1" s="1"/>
  <c r="AD79" i="1"/>
  <c r="AC79" i="1" s="1"/>
  <c r="AE79" i="1" s="1"/>
  <c r="AI79" i="1"/>
  <c r="AH79" i="1" s="1"/>
  <c r="AJ79" i="1"/>
  <c r="AM79" i="1"/>
  <c r="AL79" i="1" s="1"/>
  <c r="AN79" i="1" s="1"/>
  <c r="AP79" i="1"/>
  <c r="AO79" i="1" s="1"/>
  <c r="AQ79" i="1" s="1"/>
  <c r="AT79" i="1"/>
  <c r="AS79" i="1" s="1"/>
  <c r="AV79" i="1"/>
  <c r="AU79" i="1" s="1"/>
  <c r="AX79" i="1"/>
  <c r="AW79" i="1" s="1"/>
  <c r="G80" i="1"/>
  <c r="P80" i="1"/>
  <c r="O80" i="1" s="1"/>
  <c r="Q80" i="1" s="1"/>
  <c r="T80" i="1"/>
  <c r="AD80" i="1"/>
  <c r="AC80" i="1" s="1"/>
  <c r="AE80" i="1" s="1"/>
  <c r="AI80" i="1"/>
  <c r="AH80" i="1" s="1"/>
  <c r="AJ80" i="1"/>
  <c r="AM80" i="1"/>
  <c r="AL80" i="1" s="1"/>
  <c r="AN80" i="1" s="1"/>
  <c r="AP80" i="1"/>
  <c r="AO80" i="1" s="1"/>
  <c r="AQ80" i="1" s="1"/>
  <c r="AT80" i="1"/>
  <c r="AS80" i="1" s="1"/>
  <c r="AV80" i="1"/>
  <c r="AU80" i="1" s="1"/>
  <c r="AX80" i="1"/>
  <c r="AW80" i="1" s="1"/>
  <c r="G81" i="1"/>
  <c r="P81" i="1"/>
  <c r="O81" i="1" s="1"/>
  <c r="Q81" i="1" s="1"/>
  <c r="T81" i="1"/>
  <c r="V81" i="1" s="1"/>
  <c r="U81" i="1" s="1"/>
  <c r="W81" i="1" s="1"/>
  <c r="AD81" i="1"/>
  <c r="AC81" i="1" s="1"/>
  <c r="AE81" i="1" s="1"/>
  <c r="AI81" i="1"/>
  <c r="AH81" i="1" s="1"/>
  <c r="AJ81" i="1"/>
  <c r="AM81" i="1"/>
  <c r="AL81" i="1" s="1"/>
  <c r="AN81" i="1"/>
  <c r="AP81" i="1"/>
  <c r="AO81" i="1" s="1"/>
  <c r="AS81" i="1"/>
  <c r="AT81" i="1"/>
  <c r="AV81" i="1"/>
  <c r="AU81" i="1" s="1"/>
  <c r="AX81" i="1"/>
  <c r="AW81" i="1" s="1"/>
  <c r="G82" i="1"/>
  <c r="P82" i="1"/>
  <c r="O82" i="1" s="1"/>
  <c r="Q82" i="1" s="1"/>
  <c r="T82" i="1"/>
  <c r="V82" i="1" s="1"/>
  <c r="U82" i="1" s="1"/>
  <c r="X82" i="1" s="1"/>
  <c r="AD82" i="1"/>
  <c r="AC82" i="1" s="1"/>
  <c r="AE82" i="1" s="1"/>
  <c r="AI82" i="1"/>
  <c r="AH82" i="1" s="1"/>
  <c r="AJ82" i="1"/>
  <c r="AM82" i="1"/>
  <c r="AL82" i="1" s="1"/>
  <c r="AN82" i="1" s="1"/>
  <c r="AP82" i="1"/>
  <c r="AO82" i="1" s="1"/>
  <c r="AT82" i="1"/>
  <c r="AS82" i="1" s="1"/>
  <c r="AV82" i="1"/>
  <c r="AU82" i="1" s="1"/>
  <c r="AX82" i="1"/>
  <c r="AW82" i="1" s="1"/>
  <c r="G83" i="1"/>
  <c r="P83" i="1"/>
  <c r="O83" i="1" s="1"/>
  <c r="Q83" i="1" s="1"/>
  <c r="T83" i="1"/>
  <c r="V83" i="1" s="1"/>
  <c r="U83" i="1" s="1"/>
  <c r="W83" i="1" s="1"/>
  <c r="AD83" i="1"/>
  <c r="AC83" i="1" s="1"/>
  <c r="AF83" i="1" s="1"/>
  <c r="AI83" i="1"/>
  <c r="AH83" i="1" s="1"/>
  <c r="AJ83" i="1"/>
  <c r="AM83" i="1"/>
  <c r="AL83" i="1" s="1"/>
  <c r="AN83" i="1" s="1"/>
  <c r="AP83" i="1"/>
  <c r="AO83" i="1" s="1"/>
  <c r="AT83" i="1"/>
  <c r="AS83" i="1" s="1"/>
  <c r="AV83" i="1"/>
  <c r="AU83" i="1" s="1"/>
  <c r="AX83" i="1"/>
  <c r="AW83" i="1" s="1"/>
  <c r="G84" i="1"/>
  <c r="I84" i="1" s="1"/>
  <c r="P84" i="1"/>
  <c r="O84" i="1" s="1"/>
  <c r="Q84" i="1" s="1"/>
  <c r="T84" i="1"/>
  <c r="V84" i="1" s="1"/>
  <c r="U84" i="1" s="1"/>
  <c r="AD84" i="1"/>
  <c r="AC84" i="1" s="1"/>
  <c r="AF84" i="1" s="1"/>
  <c r="AI84" i="1"/>
  <c r="AH84" i="1" s="1"/>
  <c r="AJ84" i="1"/>
  <c r="AM84" i="1"/>
  <c r="AL84" i="1" s="1"/>
  <c r="AN84" i="1" s="1"/>
  <c r="AP84" i="1"/>
  <c r="AO84" i="1" s="1"/>
  <c r="AQ84" i="1" s="1"/>
  <c r="AT84" i="1"/>
  <c r="AS84" i="1" s="1"/>
  <c r="AV84" i="1"/>
  <c r="AU84" i="1" s="1"/>
  <c r="AX84" i="1"/>
  <c r="AW84" i="1" s="1"/>
  <c r="G85" i="1"/>
  <c r="P85" i="1"/>
  <c r="O85" i="1" s="1"/>
  <c r="Q85" i="1" s="1"/>
  <c r="T85" i="1"/>
  <c r="S85" i="1" s="1"/>
  <c r="AD85" i="1"/>
  <c r="AC85" i="1" s="1"/>
  <c r="AI85" i="1"/>
  <c r="AH85" i="1" s="1"/>
  <c r="AJ85" i="1"/>
  <c r="AM85" i="1"/>
  <c r="AL85" i="1" s="1"/>
  <c r="AN85" i="1" s="1"/>
  <c r="AP85" i="1"/>
  <c r="AO85" i="1" s="1"/>
  <c r="AT85" i="1"/>
  <c r="AS85" i="1" s="1"/>
  <c r="AV85" i="1"/>
  <c r="AU85" i="1" s="1"/>
  <c r="AX85" i="1"/>
  <c r="AW85" i="1" s="1"/>
  <c r="G86" i="1"/>
  <c r="I86" i="1" s="1"/>
  <c r="P86" i="1"/>
  <c r="O86" i="1" s="1"/>
  <c r="T86" i="1"/>
  <c r="V86" i="1" s="1"/>
  <c r="U86" i="1" s="1"/>
  <c r="AD86" i="1"/>
  <c r="AC86" i="1" s="1"/>
  <c r="AI86" i="1"/>
  <c r="AH86" i="1" s="1"/>
  <c r="AJ86" i="1"/>
  <c r="AM86" i="1"/>
  <c r="AL86" i="1" s="1"/>
  <c r="AN86" i="1" s="1"/>
  <c r="AP86" i="1"/>
  <c r="AO86" i="1" s="1"/>
  <c r="AR86" i="1" s="1"/>
  <c r="AT86" i="1"/>
  <c r="AS86" i="1" s="1"/>
  <c r="AV86" i="1"/>
  <c r="AU86" i="1" s="1"/>
  <c r="AX86" i="1"/>
  <c r="AW86" i="1" s="1"/>
  <c r="G87" i="1"/>
  <c r="P87" i="1"/>
  <c r="O87" i="1" s="1"/>
  <c r="T87" i="1"/>
  <c r="V87" i="1" s="1"/>
  <c r="U87" i="1" s="1"/>
  <c r="AD87" i="1"/>
  <c r="AC87" i="1" s="1"/>
  <c r="AI87" i="1"/>
  <c r="AH87" i="1" s="1"/>
  <c r="AJ87" i="1"/>
  <c r="AM87" i="1"/>
  <c r="AL87" i="1" s="1"/>
  <c r="AN87" i="1" s="1"/>
  <c r="AP87" i="1"/>
  <c r="AO87" i="1" s="1"/>
  <c r="AT87" i="1"/>
  <c r="AS87" i="1" s="1"/>
  <c r="AV87" i="1"/>
  <c r="AU87" i="1" s="1"/>
  <c r="AX87" i="1"/>
  <c r="AW87" i="1" s="1"/>
  <c r="G88" i="1"/>
  <c r="I88" i="1" s="1"/>
  <c r="P88" i="1"/>
  <c r="O88" i="1" s="1"/>
  <c r="T88" i="1"/>
  <c r="AD88" i="1"/>
  <c r="AC88" i="1" s="1"/>
  <c r="AI88" i="1"/>
  <c r="AH88" i="1" s="1"/>
  <c r="AJ88" i="1"/>
  <c r="AM88" i="1"/>
  <c r="AL88" i="1" s="1"/>
  <c r="AN88" i="1" s="1"/>
  <c r="AP88" i="1"/>
  <c r="AO88" i="1" s="1"/>
  <c r="AQ88" i="1" s="1"/>
  <c r="AT88" i="1"/>
  <c r="AS88" i="1" s="1"/>
  <c r="AV88" i="1"/>
  <c r="AU88" i="1" s="1"/>
  <c r="AX88" i="1"/>
  <c r="AW88" i="1" s="1"/>
  <c r="G89" i="1"/>
  <c r="P89" i="1"/>
  <c r="O89" i="1" s="1"/>
  <c r="Q89" i="1" s="1"/>
  <c r="T89" i="1"/>
  <c r="S89" i="1" s="1"/>
  <c r="AD89" i="1"/>
  <c r="AC89" i="1" s="1"/>
  <c r="AI89" i="1"/>
  <c r="AH89" i="1" s="1"/>
  <c r="AJ89" i="1"/>
  <c r="AM89" i="1"/>
  <c r="AL89" i="1" s="1"/>
  <c r="AN89" i="1" s="1"/>
  <c r="AP89" i="1"/>
  <c r="AO89" i="1" s="1"/>
  <c r="AT89" i="1"/>
  <c r="AS89" i="1" s="1"/>
  <c r="AV89" i="1"/>
  <c r="AU89" i="1" s="1"/>
  <c r="AX89" i="1"/>
  <c r="AW89" i="1" s="1"/>
  <c r="G90" i="1"/>
  <c r="I90" i="1" s="1"/>
  <c r="P90" i="1"/>
  <c r="O90" i="1" s="1"/>
  <c r="T90" i="1"/>
  <c r="V90" i="1" s="1"/>
  <c r="U90" i="1" s="1"/>
  <c r="AD90" i="1"/>
  <c r="AC90" i="1" s="1"/>
  <c r="AI90" i="1"/>
  <c r="AH90" i="1" s="1"/>
  <c r="AJ90" i="1"/>
  <c r="AM90" i="1"/>
  <c r="AL90" i="1" s="1"/>
  <c r="AN90" i="1" s="1"/>
  <c r="AP90" i="1"/>
  <c r="AO90" i="1" s="1"/>
  <c r="AR90" i="1" s="1"/>
  <c r="AT90" i="1"/>
  <c r="AS90" i="1" s="1"/>
  <c r="AV90" i="1"/>
  <c r="AU90" i="1" s="1"/>
  <c r="AX90" i="1"/>
  <c r="AW90" i="1" s="1"/>
  <c r="G91" i="1"/>
  <c r="P91" i="1"/>
  <c r="O91" i="1" s="1"/>
  <c r="T91" i="1"/>
  <c r="V91" i="1" s="1"/>
  <c r="U91" i="1" s="1"/>
  <c r="AD91" i="1"/>
  <c r="AC91" i="1" s="1"/>
  <c r="AI91" i="1"/>
  <c r="AH91" i="1" s="1"/>
  <c r="AJ91" i="1"/>
  <c r="AM91" i="1"/>
  <c r="AL91" i="1" s="1"/>
  <c r="AN91" i="1" s="1"/>
  <c r="AP91" i="1"/>
  <c r="AO91" i="1" s="1"/>
  <c r="AT91" i="1"/>
  <c r="AS91" i="1" s="1"/>
  <c r="AV91" i="1"/>
  <c r="AU91" i="1" s="1"/>
  <c r="AX91" i="1"/>
  <c r="AW91" i="1" s="1"/>
  <c r="G92" i="1"/>
  <c r="I92" i="1" s="1"/>
  <c r="P92" i="1"/>
  <c r="O92" i="1" s="1"/>
  <c r="T92" i="1"/>
  <c r="AD92" i="1"/>
  <c r="AC92" i="1" s="1"/>
  <c r="AI92" i="1"/>
  <c r="AH92" i="1" s="1"/>
  <c r="AJ92" i="1"/>
  <c r="AM92" i="1"/>
  <c r="AL92" i="1" s="1"/>
  <c r="AN92" i="1" s="1"/>
  <c r="AP92" i="1"/>
  <c r="AO92" i="1" s="1"/>
  <c r="AQ92" i="1" s="1"/>
  <c r="AT92" i="1"/>
  <c r="AS92" i="1" s="1"/>
  <c r="AV92" i="1"/>
  <c r="AU92" i="1" s="1"/>
  <c r="AX92" i="1"/>
  <c r="AW92" i="1" s="1"/>
  <c r="G93" i="1"/>
  <c r="I93" i="1" s="1"/>
  <c r="P93" i="1"/>
  <c r="O93" i="1" s="1"/>
  <c r="Q93" i="1" s="1"/>
  <c r="T93" i="1"/>
  <c r="S93" i="1" s="1"/>
  <c r="AD93" i="1"/>
  <c r="AC93" i="1" s="1"/>
  <c r="AI93" i="1"/>
  <c r="AH93" i="1" s="1"/>
  <c r="AJ93" i="1"/>
  <c r="AM93" i="1"/>
  <c r="AL93" i="1" s="1"/>
  <c r="AN93" i="1" s="1"/>
  <c r="AP93" i="1"/>
  <c r="AO93" i="1" s="1"/>
  <c r="AT93" i="1"/>
  <c r="AS93" i="1" s="1"/>
  <c r="AV93" i="1"/>
  <c r="AU93" i="1" s="1"/>
  <c r="AX93" i="1"/>
  <c r="AW93" i="1" s="1"/>
  <c r="G94" i="1"/>
  <c r="I94" i="1" s="1"/>
  <c r="P94" i="1"/>
  <c r="O94" i="1" s="1"/>
  <c r="T94" i="1"/>
  <c r="V94" i="1" s="1"/>
  <c r="U94" i="1" s="1"/>
  <c r="AD94" i="1"/>
  <c r="AC94" i="1" s="1"/>
  <c r="AI94" i="1"/>
  <c r="AH94" i="1" s="1"/>
  <c r="AJ94" i="1"/>
  <c r="AM94" i="1"/>
  <c r="AL94" i="1" s="1"/>
  <c r="AN94" i="1" s="1"/>
  <c r="AP94" i="1"/>
  <c r="AO94" i="1" s="1"/>
  <c r="AR94" i="1" s="1"/>
  <c r="AT94" i="1"/>
  <c r="AS94" i="1" s="1"/>
  <c r="AV94" i="1"/>
  <c r="AU94" i="1" s="1"/>
  <c r="AX94" i="1"/>
  <c r="AW94" i="1" s="1"/>
  <c r="G95" i="1"/>
  <c r="I95" i="1" s="1"/>
  <c r="P95" i="1"/>
  <c r="O95" i="1" s="1"/>
  <c r="T95" i="1"/>
  <c r="V95" i="1" s="1"/>
  <c r="U95" i="1" s="1"/>
  <c r="AD95" i="1"/>
  <c r="AC95" i="1" s="1"/>
  <c r="AI95" i="1"/>
  <c r="AH95" i="1" s="1"/>
  <c r="AJ95" i="1"/>
  <c r="AM95" i="1"/>
  <c r="AL95" i="1" s="1"/>
  <c r="AN95" i="1" s="1"/>
  <c r="AP95" i="1"/>
  <c r="AO95" i="1" s="1"/>
  <c r="AT95" i="1"/>
  <c r="AS95" i="1" s="1"/>
  <c r="AV95" i="1"/>
  <c r="AU95" i="1" s="1"/>
  <c r="AX95" i="1"/>
  <c r="AW95" i="1" s="1"/>
  <c r="G96" i="1"/>
  <c r="I96" i="1" s="1"/>
  <c r="P96" i="1"/>
  <c r="O96" i="1" s="1"/>
  <c r="T96" i="1"/>
  <c r="S96" i="1" s="1"/>
  <c r="V96" i="1"/>
  <c r="U96" i="1" s="1"/>
  <c r="AD96" i="1"/>
  <c r="AC96" i="1" s="1"/>
  <c r="AI96" i="1"/>
  <c r="AH96" i="1" s="1"/>
  <c r="AJ96" i="1"/>
  <c r="AM96" i="1"/>
  <c r="AL96" i="1" s="1"/>
  <c r="AN96" i="1" s="1"/>
  <c r="AP96" i="1"/>
  <c r="AO96" i="1" s="1"/>
  <c r="AQ96" i="1" s="1"/>
  <c r="AT96" i="1"/>
  <c r="AS96" i="1" s="1"/>
  <c r="AV96" i="1"/>
  <c r="AU96" i="1" s="1"/>
  <c r="AX96" i="1"/>
  <c r="AW96" i="1" s="1"/>
  <c r="G97" i="1"/>
  <c r="I97" i="1" s="1"/>
  <c r="P97" i="1"/>
  <c r="O97" i="1" s="1"/>
  <c r="Q97" i="1" s="1"/>
  <c r="T97" i="1"/>
  <c r="S97" i="1" s="1"/>
  <c r="AD97" i="1"/>
  <c r="AC97" i="1" s="1"/>
  <c r="AI97" i="1"/>
  <c r="AH97" i="1" s="1"/>
  <c r="AJ97" i="1"/>
  <c r="AM97" i="1"/>
  <c r="AL97" i="1" s="1"/>
  <c r="AN97" i="1" s="1"/>
  <c r="AP97" i="1"/>
  <c r="AO97" i="1" s="1"/>
  <c r="AT97" i="1"/>
  <c r="AS97" i="1" s="1"/>
  <c r="AV97" i="1"/>
  <c r="AU97" i="1" s="1"/>
  <c r="AX97" i="1"/>
  <c r="AW97" i="1" s="1"/>
  <c r="G98" i="1"/>
  <c r="I98" i="1" s="1"/>
  <c r="P98" i="1"/>
  <c r="O98" i="1" s="1"/>
  <c r="T98" i="1"/>
  <c r="V98" i="1" s="1"/>
  <c r="U98" i="1" s="1"/>
  <c r="AD98" i="1"/>
  <c r="AC98" i="1" s="1"/>
  <c r="AI98" i="1"/>
  <c r="AH98" i="1" s="1"/>
  <c r="AJ98" i="1"/>
  <c r="AM98" i="1"/>
  <c r="AL98" i="1" s="1"/>
  <c r="AN98" i="1" s="1"/>
  <c r="AP98" i="1"/>
  <c r="AO98" i="1" s="1"/>
  <c r="AT98" i="1"/>
  <c r="AS98" i="1" s="1"/>
  <c r="AV98" i="1"/>
  <c r="AU98" i="1" s="1"/>
  <c r="AX98" i="1"/>
  <c r="AW98" i="1" s="1"/>
  <c r="G99" i="1"/>
  <c r="F99" i="1" s="1"/>
  <c r="P99" i="1"/>
  <c r="O99" i="1" s="1"/>
  <c r="R99" i="1" s="1"/>
  <c r="T99" i="1"/>
  <c r="V99" i="1" s="1"/>
  <c r="U99" i="1" s="1"/>
  <c r="AD99" i="1"/>
  <c r="AC99" i="1" s="1"/>
  <c r="AI99" i="1"/>
  <c r="AH99" i="1" s="1"/>
  <c r="AJ99" i="1"/>
  <c r="AM99" i="1"/>
  <c r="AL99" i="1" s="1"/>
  <c r="AN99" i="1" s="1"/>
  <c r="AP99" i="1"/>
  <c r="AO99" i="1" s="1"/>
  <c r="AQ99" i="1" s="1"/>
  <c r="AT99" i="1"/>
  <c r="AS99" i="1" s="1"/>
  <c r="AV99" i="1"/>
  <c r="AU99" i="1" s="1"/>
  <c r="AX99" i="1"/>
  <c r="AW99" i="1" s="1"/>
  <c r="G100" i="1"/>
  <c r="I100" i="1" s="1"/>
  <c r="P100" i="1"/>
  <c r="O100" i="1" s="1"/>
  <c r="R100" i="1" s="1"/>
  <c r="T100" i="1"/>
  <c r="V100" i="1" s="1"/>
  <c r="U100" i="1" s="1"/>
  <c r="AD100" i="1"/>
  <c r="AC100" i="1" s="1"/>
  <c r="AI100" i="1"/>
  <c r="AH100" i="1" s="1"/>
  <c r="AJ100" i="1"/>
  <c r="AM100" i="1"/>
  <c r="AL100" i="1" s="1"/>
  <c r="AN100" i="1" s="1"/>
  <c r="AP100" i="1"/>
  <c r="AO100" i="1" s="1"/>
  <c r="AT100" i="1"/>
  <c r="AS100" i="1" s="1"/>
  <c r="AV100" i="1"/>
  <c r="AU100" i="1" s="1"/>
  <c r="AX100" i="1"/>
  <c r="AW100" i="1" s="1"/>
  <c r="G101" i="1"/>
  <c r="I101" i="1" s="1"/>
  <c r="P101" i="1"/>
  <c r="O101" i="1" s="1"/>
  <c r="Q101" i="1" s="1"/>
  <c r="T101" i="1"/>
  <c r="S101" i="1" s="1"/>
  <c r="AD101" i="1"/>
  <c r="AC101" i="1" s="1"/>
  <c r="AI101" i="1"/>
  <c r="AH101" i="1" s="1"/>
  <c r="AJ101" i="1"/>
  <c r="AM101" i="1"/>
  <c r="AL101" i="1" s="1"/>
  <c r="AN101" i="1" s="1"/>
  <c r="AP101" i="1"/>
  <c r="AO101" i="1" s="1"/>
  <c r="AT101" i="1"/>
  <c r="AS101" i="1" s="1"/>
  <c r="AV101" i="1"/>
  <c r="AU101" i="1" s="1"/>
  <c r="AX101" i="1"/>
  <c r="AW101" i="1" s="1"/>
  <c r="G102" i="1"/>
  <c r="I102" i="1" s="1"/>
  <c r="P102" i="1"/>
  <c r="O102" i="1" s="1"/>
  <c r="Q102" i="1" s="1"/>
  <c r="T102" i="1"/>
  <c r="V102" i="1" s="1"/>
  <c r="U102" i="1" s="1"/>
  <c r="AD102" i="1"/>
  <c r="AC102" i="1" s="1"/>
  <c r="AI102" i="1"/>
  <c r="AH102" i="1" s="1"/>
  <c r="AJ102" i="1"/>
  <c r="AM102" i="1"/>
  <c r="AL102" i="1" s="1"/>
  <c r="AN102" i="1" s="1"/>
  <c r="AP102" i="1"/>
  <c r="AO102" i="1" s="1"/>
  <c r="AT102" i="1"/>
  <c r="AS102" i="1" s="1"/>
  <c r="AV102" i="1"/>
  <c r="AU102" i="1" s="1"/>
  <c r="AX102" i="1"/>
  <c r="AW102" i="1" s="1"/>
  <c r="G103" i="1"/>
  <c r="I103" i="1" s="1"/>
  <c r="P103" i="1"/>
  <c r="O103" i="1" s="1"/>
  <c r="R103" i="1" s="1"/>
  <c r="T103" i="1"/>
  <c r="V103" i="1" s="1"/>
  <c r="U103" i="1" s="1"/>
  <c r="AD103" i="1"/>
  <c r="AC103" i="1" s="1"/>
  <c r="AI103" i="1"/>
  <c r="AH103" i="1" s="1"/>
  <c r="AJ103" i="1"/>
  <c r="AM103" i="1"/>
  <c r="AL103" i="1" s="1"/>
  <c r="AN103" i="1" s="1"/>
  <c r="AP103" i="1"/>
  <c r="AO103" i="1" s="1"/>
  <c r="AQ103" i="1" s="1"/>
  <c r="AT103" i="1"/>
  <c r="AS103" i="1" s="1"/>
  <c r="AV103" i="1"/>
  <c r="AU103" i="1" s="1"/>
  <c r="AX103" i="1"/>
  <c r="AW103" i="1" s="1"/>
  <c r="G104" i="1"/>
  <c r="I104" i="1" s="1"/>
  <c r="P104" i="1"/>
  <c r="O104" i="1" s="1"/>
  <c r="R104" i="1" s="1"/>
  <c r="T104" i="1"/>
  <c r="V104" i="1" s="1"/>
  <c r="U104" i="1" s="1"/>
  <c r="AD104" i="1"/>
  <c r="AC104" i="1" s="1"/>
  <c r="AI104" i="1"/>
  <c r="AH104" i="1" s="1"/>
  <c r="AJ104" i="1"/>
  <c r="AM104" i="1"/>
  <c r="AL104" i="1" s="1"/>
  <c r="AN104" i="1" s="1"/>
  <c r="AP104" i="1"/>
  <c r="AO104" i="1" s="1"/>
  <c r="AT104" i="1"/>
  <c r="AS104" i="1" s="1"/>
  <c r="AV104" i="1"/>
  <c r="AU104" i="1" s="1"/>
  <c r="AX104" i="1"/>
  <c r="AW104" i="1" s="1"/>
  <c r="G105" i="1"/>
  <c r="I105" i="1" s="1"/>
  <c r="P105" i="1"/>
  <c r="O105" i="1" s="1"/>
  <c r="R105" i="1" s="1"/>
  <c r="T105" i="1"/>
  <c r="S105" i="1" s="1"/>
  <c r="AD105" i="1"/>
  <c r="AC105" i="1" s="1"/>
  <c r="AI105" i="1"/>
  <c r="AH105" i="1" s="1"/>
  <c r="AJ105" i="1"/>
  <c r="AM105" i="1"/>
  <c r="AL105" i="1" s="1"/>
  <c r="AN105" i="1" s="1"/>
  <c r="AP105" i="1"/>
  <c r="AO105" i="1" s="1"/>
  <c r="AR105" i="1" s="1"/>
  <c r="AT105" i="1"/>
  <c r="AS105" i="1" s="1"/>
  <c r="AV105" i="1"/>
  <c r="AU105" i="1" s="1"/>
  <c r="AX105" i="1"/>
  <c r="AW105" i="1" s="1"/>
  <c r="G106" i="1"/>
  <c r="F106" i="1" s="1"/>
  <c r="P106" i="1"/>
  <c r="O106" i="1" s="1"/>
  <c r="R106" i="1" s="1"/>
  <c r="T106" i="1"/>
  <c r="S106" i="1" s="1"/>
  <c r="AD106" i="1"/>
  <c r="AC106" i="1" s="1"/>
  <c r="AI106" i="1"/>
  <c r="AH106" i="1" s="1"/>
  <c r="AJ106" i="1"/>
  <c r="AM106" i="1"/>
  <c r="AL106" i="1" s="1"/>
  <c r="AN106" i="1" s="1"/>
  <c r="AP106" i="1"/>
  <c r="AO106" i="1" s="1"/>
  <c r="AT106" i="1"/>
  <c r="AS106" i="1" s="1"/>
  <c r="AV106" i="1"/>
  <c r="AU106" i="1" s="1"/>
  <c r="AX106" i="1"/>
  <c r="AW106" i="1" s="1"/>
  <c r="G107" i="1"/>
  <c r="I107" i="1" s="1"/>
  <c r="P107" i="1"/>
  <c r="O107" i="1" s="1"/>
  <c r="Q107" i="1" s="1"/>
  <c r="T107" i="1"/>
  <c r="V107" i="1" s="1"/>
  <c r="U107" i="1" s="1"/>
  <c r="AD107" i="1"/>
  <c r="AC107" i="1" s="1"/>
  <c r="AI107" i="1"/>
  <c r="AH107" i="1" s="1"/>
  <c r="AJ107" i="1"/>
  <c r="AM107" i="1"/>
  <c r="AL107" i="1" s="1"/>
  <c r="AN107" i="1" s="1"/>
  <c r="AP107" i="1"/>
  <c r="AO107" i="1" s="1"/>
  <c r="AQ107" i="1" s="1"/>
  <c r="AT107" i="1"/>
  <c r="AS107" i="1" s="1"/>
  <c r="AV107" i="1"/>
  <c r="AU107" i="1" s="1"/>
  <c r="AX107" i="1"/>
  <c r="AW107" i="1" s="1"/>
  <c r="G108" i="1"/>
  <c r="F108" i="1" s="1"/>
  <c r="P108" i="1"/>
  <c r="O108" i="1" s="1"/>
  <c r="Q108" i="1" s="1"/>
  <c r="T108" i="1"/>
  <c r="S108" i="1" s="1"/>
  <c r="AD108" i="1"/>
  <c r="AC108" i="1" s="1"/>
  <c r="AI108" i="1"/>
  <c r="AH108" i="1" s="1"/>
  <c r="AJ108" i="1"/>
  <c r="AM108" i="1"/>
  <c r="AL108" i="1" s="1"/>
  <c r="AN108" i="1" s="1"/>
  <c r="AP108" i="1"/>
  <c r="AO108" i="1" s="1"/>
  <c r="AT108" i="1"/>
  <c r="AS108" i="1" s="1"/>
  <c r="AV108" i="1"/>
  <c r="AU108" i="1" s="1"/>
  <c r="AX108" i="1"/>
  <c r="AW108" i="1" s="1"/>
  <c r="G109" i="1"/>
  <c r="F109" i="1" s="1"/>
  <c r="P109" i="1"/>
  <c r="O109" i="1" s="1"/>
  <c r="R109" i="1" s="1"/>
  <c r="T109" i="1"/>
  <c r="S109" i="1" s="1"/>
  <c r="AD109" i="1"/>
  <c r="AC109" i="1" s="1"/>
  <c r="AI109" i="1"/>
  <c r="AH109" i="1" s="1"/>
  <c r="AJ109" i="1"/>
  <c r="AM109" i="1"/>
  <c r="AL109" i="1" s="1"/>
  <c r="AN109" i="1" s="1"/>
  <c r="AP109" i="1"/>
  <c r="AO109" i="1" s="1"/>
  <c r="AQ109" i="1" s="1"/>
  <c r="AT109" i="1"/>
  <c r="AS109" i="1" s="1"/>
  <c r="AV109" i="1"/>
  <c r="AU109" i="1" s="1"/>
  <c r="AX109" i="1"/>
  <c r="AW109" i="1" s="1"/>
  <c r="G110" i="1"/>
  <c r="F110" i="1" s="1"/>
  <c r="P110" i="1"/>
  <c r="O110" i="1" s="1"/>
  <c r="Q110" i="1" s="1"/>
  <c r="T110" i="1"/>
  <c r="V110" i="1" s="1"/>
  <c r="U110" i="1" s="1"/>
  <c r="AD110" i="1"/>
  <c r="AC110" i="1" s="1"/>
  <c r="AI110" i="1"/>
  <c r="AH110" i="1" s="1"/>
  <c r="AJ110" i="1"/>
  <c r="AM110" i="1"/>
  <c r="AL110" i="1" s="1"/>
  <c r="AN110" i="1" s="1"/>
  <c r="AP110" i="1"/>
  <c r="AO110" i="1" s="1"/>
  <c r="AT110" i="1"/>
  <c r="AS110" i="1" s="1"/>
  <c r="AV110" i="1"/>
  <c r="AU110" i="1" s="1"/>
  <c r="AX110" i="1"/>
  <c r="AW110" i="1" s="1"/>
  <c r="AP34" i="1"/>
  <c r="AO34" i="1" s="1"/>
  <c r="AR34" i="1" s="1"/>
  <c r="AX34" i="1"/>
  <c r="AW34" i="1" s="1"/>
  <c r="AV34" i="1"/>
  <c r="AU34" i="1" s="1"/>
  <c r="AT34" i="1"/>
  <c r="AS34" i="1" s="1"/>
  <c r="AM34" i="1"/>
  <c r="AL34" i="1" s="1"/>
  <c r="AN34" i="1" s="1"/>
  <c r="AI34" i="1"/>
  <c r="AH34" i="1" s="1"/>
  <c r="AD34" i="1"/>
  <c r="AC34" i="1" s="1"/>
  <c r="W26" i="1"/>
  <c r="T34" i="1"/>
  <c r="V34" i="1" s="1"/>
  <c r="U34" i="1" s="1"/>
  <c r="AB34" i="1" s="1"/>
  <c r="P34" i="1"/>
  <c r="O34" i="1" s="1"/>
  <c r="Q34" i="1" s="1"/>
  <c r="G34" i="1"/>
  <c r="F34" i="1" s="1"/>
  <c r="AJ34" i="1"/>
  <c r="AX21" i="1"/>
  <c r="AX22" i="1"/>
  <c r="AX23" i="1"/>
  <c r="AX24" i="1"/>
  <c r="AX25" i="1"/>
  <c r="AX20" i="1"/>
  <c r="AX26" i="1"/>
  <c r="AW26" i="1" s="1"/>
  <c r="AX12" i="1"/>
  <c r="AW12" i="1" s="1"/>
  <c r="AX13" i="1"/>
  <c r="AW13" i="1" s="1"/>
  <c r="AX14" i="1"/>
  <c r="AW14" i="1" s="1"/>
  <c r="AX15" i="1"/>
  <c r="AW15" i="1" s="1"/>
  <c r="AX16" i="1"/>
  <c r="AW16" i="1" s="1"/>
  <c r="AX17" i="1"/>
  <c r="AW17" i="1" s="1"/>
  <c r="AX18" i="1"/>
  <c r="AW18" i="1" s="1"/>
  <c r="AX19" i="1"/>
  <c r="AW19" i="1" s="1"/>
  <c r="AX11" i="1"/>
  <c r="AW11" i="1" s="1"/>
  <c r="AV12" i="1"/>
  <c r="AV13" i="1"/>
  <c r="AV14" i="1"/>
  <c r="AV15" i="1"/>
  <c r="AV16" i="1"/>
  <c r="AV17" i="1"/>
  <c r="AV18" i="1"/>
  <c r="AV20" i="1"/>
  <c r="AV21" i="1"/>
  <c r="AV22" i="1"/>
  <c r="AV23" i="1"/>
  <c r="AV24" i="1"/>
  <c r="AV25" i="1"/>
  <c r="AV26" i="1"/>
  <c r="AV11" i="1"/>
  <c r="AT12" i="1"/>
  <c r="AT13" i="1"/>
  <c r="AT14" i="1"/>
  <c r="AT15" i="1"/>
  <c r="AT16" i="1"/>
  <c r="AT17" i="1"/>
  <c r="AT18" i="1"/>
  <c r="AT20" i="1"/>
  <c r="AT21" i="1"/>
  <c r="AT22" i="1"/>
  <c r="AT23" i="1"/>
  <c r="AT24" i="1"/>
  <c r="AT25" i="1"/>
  <c r="AT11" i="1"/>
  <c r="AT26" i="1" s="1"/>
  <c r="AQ12" i="1"/>
  <c r="AR12" i="1"/>
  <c r="AQ13" i="1"/>
  <c r="AR13" i="1"/>
  <c r="AQ14" i="1"/>
  <c r="AR14" i="1"/>
  <c r="AQ15" i="1"/>
  <c r="AR15" i="1"/>
  <c r="AQ19" i="1"/>
  <c r="AR19" i="1"/>
  <c r="AQ20" i="1"/>
  <c r="AR20" i="1"/>
  <c r="AQ21" i="1"/>
  <c r="AR21" i="1"/>
  <c r="AQ22" i="1"/>
  <c r="AR22" i="1"/>
  <c r="AQ23" i="1"/>
  <c r="AR23" i="1"/>
  <c r="AQ24" i="1"/>
  <c r="AR24" i="1"/>
  <c r="AQ25" i="1"/>
  <c r="AR25" i="1"/>
  <c r="AQ26" i="1"/>
  <c r="AR26" i="1"/>
  <c r="AR11" i="1"/>
  <c r="AQ11" i="1"/>
  <c r="AP12" i="1"/>
  <c r="AP13" i="1"/>
  <c r="AP14" i="1"/>
  <c r="AP15" i="1"/>
  <c r="AP20" i="1"/>
  <c r="AP21" i="1"/>
  <c r="AP22" i="1"/>
  <c r="AP23" i="1"/>
  <c r="AP24" i="1"/>
  <c r="AP25" i="1"/>
  <c r="AP26" i="1"/>
  <c r="AP11" i="1"/>
  <c r="AO17" i="1" s="1"/>
  <c r="AM12" i="1"/>
  <c r="AM13" i="1"/>
  <c r="AM14" i="1"/>
  <c r="AM15" i="1"/>
  <c r="AM16" i="1"/>
  <c r="AM17" i="1"/>
  <c r="AM18" i="1"/>
  <c r="AL18" i="1" s="1"/>
  <c r="AN18" i="1" s="1"/>
  <c r="AM19" i="1"/>
  <c r="AM20" i="1"/>
  <c r="AL20" i="1" s="1"/>
  <c r="AN20" i="1" s="1"/>
  <c r="AM21" i="1"/>
  <c r="AL21" i="1" s="1"/>
  <c r="AN21" i="1" s="1"/>
  <c r="AM22" i="1"/>
  <c r="AL22" i="1" s="1"/>
  <c r="AN22" i="1" s="1"/>
  <c r="AM23" i="1"/>
  <c r="AM24" i="1"/>
  <c r="AL24" i="1" s="1"/>
  <c r="AN24" i="1" s="1"/>
  <c r="AM25" i="1"/>
  <c r="AL25" i="1" s="1"/>
  <c r="AN25" i="1" s="1"/>
  <c r="AM26" i="1"/>
  <c r="AL26" i="1" s="1"/>
  <c r="AN26" i="1" s="1"/>
  <c r="AM11" i="1"/>
  <c r="AL11" i="1" s="1"/>
  <c r="AN11" i="1" s="1"/>
  <c r="AL12" i="1"/>
  <c r="AN12" i="1" s="1"/>
  <c r="AL13" i="1"/>
  <c r="AN13" i="1" s="1"/>
  <c r="AL14" i="1"/>
  <c r="AN14" i="1" s="1"/>
  <c r="AL15" i="1"/>
  <c r="AN15" i="1" s="1"/>
  <c r="AL16" i="1"/>
  <c r="AN16" i="1" s="1"/>
  <c r="AL17" i="1"/>
  <c r="AN17" i="1" s="1"/>
  <c r="AL19" i="1"/>
  <c r="AN19" i="1" s="1"/>
  <c r="AL23" i="1"/>
  <c r="AN23" i="1" s="1"/>
  <c r="AK12" i="1"/>
  <c r="AK13" i="1"/>
  <c r="AK14" i="1"/>
  <c r="AK15" i="1"/>
  <c r="AK16" i="1"/>
  <c r="AK17" i="1"/>
  <c r="AK18" i="1"/>
  <c r="AK20" i="1"/>
  <c r="AK21" i="1"/>
  <c r="AK22" i="1"/>
  <c r="AK23" i="1"/>
  <c r="AK24" i="1"/>
  <c r="AK25" i="1"/>
  <c r="AK26" i="1"/>
  <c r="AK11" i="1"/>
  <c r="AI12" i="1"/>
  <c r="AI13" i="1"/>
  <c r="AI14" i="1"/>
  <c r="AI15" i="1"/>
  <c r="AI16" i="1"/>
  <c r="AI17" i="1"/>
  <c r="AI18" i="1"/>
  <c r="AI20" i="1"/>
  <c r="AI21" i="1"/>
  <c r="AI22" i="1"/>
  <c r="AI23" i="1"/>
  <c r="AI24" i="1"/>
  <c r="AI25" i="1"/>
  <c r="AI26" i="1"/>
  <c r="AI11" i="1"/>
  <c r="AD12" i="1"/>
  <c r="AD13" i="1"/>
  <c r="AD14" i="1"/>
  <c r="AD15" i="1"/>
  <c r="AD20" i="1"/>
  <c r="AD21" i="1"/>
  <c r="AD22" i="1"/>
  <c r="AD23" i="1"/>
  <c r="AD24" i="1"/>
  <c r="AD25" i="1"/>
  <c r="AD26" i="1"/>
  <c r="AD11" i="1"/>
  <c r="AC16" i="1" s="1"/>
  <c r="AD16" i="1" s="1"/>
  <c r="T12" i="1"/>
  <c r="W12" i="1"/>
  <c r="T13" i="1"/>
  <c r="W13" i="1"/>
  <c r="T14" i="1"/>
  <c r="W14" i="1"/>
  <c r="T15" i="1"/>
  <c r="W15" i="1"/>
  <c r="T16" i="1"/>
  <c r="W16" i="1"/>
  <c r="T17" i="1"/>
  <c r="W17" i="1"/>
  <c r="T18" i="1"/>
  <c r="W18" i="1"/>
  <c r="W19" i="1"/>
  <c r="T20" i="1"/>
  <c r="W20" i="1"/>
  <c r="T21" i="1"/>
  <c r="W21" i="1"/>
  <c r="T22" i="1"/>
  <c r="W22" i="1"/>
  <c r="T23" i="1"/>
  <c r="W23" i="1"/>
  <c r="T24" i="1"/>
  <c r="W24" i="1"/>
  <c r="T25" i="1"/>
  <c r="W25" i="1"/>
  <c r="T26" i="1"/>
  <c r="W11" i="1"/>
  <c r="T11" i="1"/>
  <c r="Q12" i="1"/>
  <c r="R12" i="1"/>
  <c r="Q13" i="1"/>
  <c r="R13" i="1"/>
  <c r="Q14" i="1"/>
  <c r="R14" i="1"/>
  <c r="Q15" i="1"/>
  <c r="R15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R11" i="1"/>
  <c r="Q11" i="1"/>
  <c r="AO16" i="1"/>
  <c r="AR16" i="1" s="1"/>
  <c r="P12" i="1"/>
  <c r="P13" i="1"/>
  <c r="P14" i="1"/>
  <c r="P15" i="1"/>
  <c r="P20" i="1"/>
  <c r="P21" i="1"/>
  <c r="P22" i="1"/>
  <c r="P23" i="1"/>
  <c r="P24" i="1"/>
  <c r="P25" i="1"/>
  <c r="P26" i="1"/>
  <c r="P11" i="1"/>
  <c r="O18" i="1" s="1"/>
  <c r="G12" i="1"/>
  <c r="G13" i="1"/>
  <c r="G14" i="1"/>
  <c r="G15" i="1"/>
  <c r="G16" i="1"/>
  <c r="G17" i="1"/>
  <c r="G18" i="1"/>
  <c r="G20" i="1"/>
  <c r="G21" i="1"/>
  <c r="G22" i="1"/>
  <c r="G23" i="1"/>
  <c r="G24" i="1"/>
  <c r="G25" i="1"/>
  <c r="G26" i="1"/>
  <c r="G11" i="1"/>
  <c r="E105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11" i="1"/>
  <c r="AO18" i="1" l="1"/>
  <c r="AR18" i="1" s="1"/>
  <c r="F62" i="1"/>
  <c r="R66" i="1"/>
  <c r="I139" i="1"/>
  <c r="N139" i="1" s="1"/>
  <c r="X78" i="1"/>
  <c r="H78" i="1"/>
  <c r="V61" i="1"/>
  <c r="U61" i="1" s="1"/>
  <c r="AQ48" i="1"/>
  <c r="S78" i="1"/>
  <c r="R34" i="1"/>
  <c r="F97" i="1"/>
  <c r="S90" i="1"/>
  <c r="F35" i="1"/>
  <c r="F140" i="1"/>
  <c r="S102" i="1"/>
  <c r="N78" i="1"/>
  <c r="H76" i="1"/>
  <c r="R69" i="1"/>
  <c r="F42" i="1"/>
  <c r="F40" i="1"/>
  <c r="F38" i="1"/>
  <c r="S130" i="1"/>
  <c r="F95" i="1"/>
  <c r="S86" i="1"/>
  <c r="F118" i="1"/>
  <c r="L78" i="1"/>
  <c r="I67" i="1"/>
  <c r="K67" i="1" s="1"/>
  <c r="H120" i="1"/>
  <c r="AF46" i="1"/>
  <c r="AE46" i="1"/>
  <c r="AR64" i="1"/>
  <c r="AQ64" i="1"/>
  <c r="K62" i="1"/>
  <c r="H62" i="1"/>
  <c r="L62" i="1"/>
  <c r="AR60" i="1"/>
  <c r="AQ60" i="1"/>
  <c r="AF50" i="1"/>
  <c r="AE50" i="1"/>
  <c r="V106" i="1"/>
  <c r="U106" i="1" s="1"/>
  <c r="S94" i="1"/>
  <c r="J78" i="1"/>
  <c r="W71" i="1"/>
  <c r="F66" i="1"/>
  <c r="V65" i="1"/>
  <c r="U65" i="1" s="1"/>
  <c r="AA65" i="1" s="1"/>
  <c r="I64" i="1"/>
  <c r="N64" i="1" s="1"/>
  <c r="Q60" i="1"/>
  <c r="F59" i="1"/>
  <c r="F57" i="1"/>
  <c r="V55" i="1"/>
  <c r="U55" i="1" s="1"/>
  <c r="Y55" i="1" s="1"/>
  <c r="V54" i="1"/>
  <c r="U54" i="1" s="1"/>
  <c r="Y54" i="1" s="1"/>
  <c r="F122" i="1"/>
  <c r="I117" i="1"/>
  <c r="K117" i="1" s="1"/>
  <c r="S100" i="1"/>
  <c r="S98" i="1"/>
  <c r="AQ90" i="1"/>
  <c r="AQ46" i="1"/>
  <c r="V108" i="1"/>
  <c r="U108" i="1" s="1"/>
  <c r="S104" i="1"/>
  <c r="F93" i="1"/>
  <c r="AB82" i="1"/>
  <c r="AF72" i="1"/>
  <c r="S71" i="1"/>
  <c r="Q68" i="1"/>
  <c r="R65" i="1"/>
  <c r="Q64" i="1"/>
  <c r="AQ50" i="1"/>
  <c r="I44" i="1"/>
  <c r="N44" i="1" s="1"/>
  <c r="V38" i="1"/>
  <c r="U38" i="1" s="1"/>
  <c r="Z38" i="1" s="1"/>
  <c r="V35" i="1"/>
  <c r="U35" i="1" s="1"/>
  <c r="AR127" i="1"/>
  <c r="AR101" i="1"/>
  <c r="AQ101" i="1"/>
  <c r="Q95" i="1"/>
  <c r="R95" i="1"/>
  <c r="I91" i="1"/>
  <c r="F91" i="1"/>
  <c r="V88" i="1"/>
  <c r="U88" i="1" s="1"/>
  <c r="S88" i="1"/>
  <c r="I85" i="1"/>
  <c r="F85" i="1"/>
  <c r="S67" i="1"/>
  <c r="V67" i="1"/>
  <c r="U67" i="1" s="1"/>
  <c r="X67" i="1" s="1"/>
  <c r="S59" i="1"/>
  <c r="V59" i="1"/>
  <c r="U59" i="1" s="1"/>
  <c r="Y59" i="1" s="1"/>
  <c r="AA34" i="1"/>
  <c r="AR109" i="1"/>
  <c r="I87" i="1"/>
  <c r="F87" i="1"/>
  <c r="AQ86" i="1"/>
  <c r="X73" i="1"/>
  <c r="W73" i="1"/>
  <c r="AQ68" i="1"/>
  <c r="S63" i="1"/>
  <c r="V63" i="1"/>
  <c r="U63" i="1" s="1"/>
  <c r="X63" i="1" s="1"/>
  <c r="F61" i="1"/>
  <c r="I61" i="1"/>
  <c r="M61" i="1" s="1"/>
  <c r="AF49" i="1"/>
  <c r="AE49" i="1"/>
  <c r="AR47" i="1"/>
  <c r="AQ47" i="1"/>
  <c r="S46" i="1"/>
  <c r="V46" i="1"/>
  <c r="U46" i="1" s="1"/>
  <c r="Y46" i="1" s="1"/>
  <c r="Q43" i="1"/>
  <c r="R43" i="1"/>
  <c r="F37" i="1"/>
  <c r="I37" i="1"/>
  <c r="AR135" i="1"/>
  <c r="AQ135" i="1"/>
  <c r="Z34" i="1"/>
  <c r="Q87" i="1"/>
  <c r="R87" i="1"/>
  <c r="W75" i="1"/>
  <c r="AB75" i="1"/>
  <c r="V52" i="1"/>
  <c r="U52" i="1" s="1"/>
  <c r="X52" i="1" s="1"/>
  <c r="S52" i="1"/>
  <c r="W34" i="1"/>
  <c r="AQ105" i="1"/>
  <c r="AQ94" i="1"/>
  <c r="V80" i="1"/>
  <c r="U80" i="1" s="1"/>
  <c r="S80" i="1"/>
  <c r="M79" i="1"/>
  <c r="J79" i="1"/>
  <c r="V76" i="1"/>
  <c r="U76" i="1" s="1"/>
  <c r="S76" i="1"/>
  <c r="AQ71" i="1"/>
  <c r="AR71" i="1"/>
  <c r="R70" i="1"/>
  <c r="I68" i="1"/>
  <c r="M68" i="1" s="1"/>
  <c r="I60" i="1"/>
  <c r="F60" i="1"/>
  <c r="AR51" i="1"/>
  <c r="AQ51" i="1"/>
  <c r="AF48" i="1"/>
  <c r="AE48" i="1"/>
  <c r="AF47" i="1"/>
  <c r="AE47" i="1"/>
  <c r="M44" i="1"/>
  <c r="H44" i="1"/>
  <c r="K40" i="1"/>
  <c r="M40" i="1"/>
  <c r="H40" i="1"/>
  <c r="N40" i="1"/>
  <c r="S36" i="1"/>
  <c r="V36" i="1"/>
  <c r="U36" i="1" s="1"/>
  <c r="Z36" i="1" s="1"/>
  <c r="S139" i="1"/>
  <c r="V139" i="1"/>
  <c r="U139" i="1" s="1"/>
  <c r="S135" i="1"/>
  <c r="V135" i="1"/>
  <c r="U135" i="1" s="1"/>
  <c r="Z135" i="1" s="1"/>
  <c r="Y34" i="1"/>
  <c r="V92" i="1"/>
  <c r="U92" i="1" s="1"/>
  <c r="S92" i="1"/>
  <c r="Q91" i="1"/>
  <c r="R91" i="1"/>
  <c r="I89" i="1"/>
  <c r="F89" i="1"/>
  <c r="AQ83" i="1"/>
  <c r="AR83" i="1"/>
  <c r="W79" i="1"/>
  <c r="AB79" i="1"/>
  <c r="M77" i="1"/>
  <c r="J77" i="1"/>
  <c r="AG75" i="1"/>
  <c r="AE75" i="1"/>
  <c r="K64" i="1"/>
  <c r="AR62" i="1"/>
  <c r="AQ62" i="1"/>
  <c r="I58" i="1"/>
  <c r="F58" i="1"/>
  <c r="I53" i="1"/>
  <c r="H53" i="1" s="1"/>
  <c r="F53" i="1"/>
  <c r="AF51" i="1"/>
  <c r="AE51" i="1"/>
  <c r="AR45" i="1"/>
  <c r="AQ45" i="1"/>
  <c r="I45" i="1"/>
  <c r="F45" i="1"/>
  <c r="F132" i="1"/>
  <c r="I132" i="1"/>
  <c r="K132" i="1" s="1"/>
  <c r="L76" i="1"/>
  <c r="R63" i="1"/>
  <c r="Q62" i="1"/>
  <c r="I56" i="1"/>
  <c r="H56" i="1" s="1"/>
  <c r="I54" i="1"/>
  <c r="M54" i="1" s="1"/>
  <c r="AQ49" i="1"/>
  <c r="R44" i="1"/>
  <c r="I41" i="1"/>
  <c r="V141" i="1"/>
  <c r="U141" i="1" s="1"/>
  <c r="N122" i="1"/>
  <c r="V116" i="1"/>
  <c r="U116" i="1" s="1"/>
  <c r="L122" i="1"/>
  <c r="N62" i="1"/>
  <c r="F36" i="1"/>
  <c r="R130" i="1"/>
  <c r="Q130" i="1"/>
  <c r="K123" i="1"/>
  <c r="J123" i="1"/>
  <c r="N123" i="1"/>
  <c r="I135" i="1"/>
  <c r="N135" i="1" s="1"/>
  <c r="I144" i="1"/>
  <c r="V129" i="1"/>
  <c r="U129" i="1" s="1"/>
  <c r="Y129" i="1" s="1"/>
  <c r="I129" i="1"/>
  <c r="K129" i="1" s="1"/>
  <c r="S127" i="1"/>
  <c r="R125" i="1"/>
  <c r="F123" i="1"/>
  <c r="N120" i="1"/>
  <c r="F136" i="1"/>
  <c r="L124" i="1"/>
  <c r="AQ122" i="1"/>
  <c r="AQ108" i="1"/>
  <c r="AR108" i="1"/>
  <c r="AQ106" i="1"/>
  <c r="AR106" i="1"/>
  <c r="AQ104" i="1"/>
  <c r="AR104" i="1"/>
  <c r="AQ102" i="1"/>
  <c r="AR102" i="1"/>
  <c r="Q96" i="1"/>
  <c r="R96" i="1"/>
  <c r="Q92" i="1"/>
  <c r="R92" i="1"/>
  <c r="Q88" i="1"/>
  <c r="R88" i="1"/>
  <c r="K65" i="1"/>
  <c r="M65" i="1"/>
  <c r="H65" i="1"/>
  <c r="N65" i="1"/>
  <c r="L65" i="1"/>
  <c r="AR63" i="1"/>
  <c r="AQ63" i="1"/>
  <c r="AR100" i="1"/>
  <c r="AQ100" i="1"/>
  <c r="AQ98" i="1"/>
  <c r="AR98" i="1"/>
  <c r="Q98" i="1"/>
  <c r="R98" i="1"/>
  <c r="AQ95" i="1"/>
  <c r="AR95" i="1"/>
  <c r="Q94" i="1"/>
  <c r="R94" i="1"/>
  <c r="AQ91" i="1"/>
  <c r="AR91" i="1"/>
  <c r="Q90" i="1"/>
  <c r="R90" i="1"/>
  <c r="AQ87" i="1"/>
  <c r="AR87" i="1"/>
  <c r="Q86" i="1"/>
  <c r="R86" i="1"/>
  <c r="AQ74" i="1"/>
  <c r="AR74" i="1"/>
  <c r="K70" i="1"/>
  <c r="N70" i="1"/>
  <c r="H70" i="1"/>
  <c r="M70" i="1"/>
  <c r="AQ110" i="1"/>
  <c r="AR110" i="1"/>
  <c r="P18" i="1"/>
  <c r="Q18" i="1"/>
  <c r="R18" i="1"/>
  <c r="AP17" i="1"/>
  <c r="AQ17" i="1"/>
  <c r="AR17" i="1"/>
  <c r="AR97" i="1"/>
  <c r="AQ97" i="1"/>
  <c r="AR93" i="1"/>
  <c r="AQ93" i="1"/>
  <c r="AR89" i="1"/>
  <c r="AQ89" i="1"/>
  <c r="AR85" i="1"/>
  <c r="AQ85" i="1"/>
  <c r="AA84" i="1"/>
  <c r="W84" i="1"/>
  <c r="Y84" i="1"/>
  <c r="Z84" i="1"/>
  <c r="AQ75" i="1"/>
  <c r="AR75" i="1"/>
  <c r="AQ70" i="1"/>
  <c r="AR70" i="1"/>
  <c r="K69" i="1"/>
  <c r="N69" i="1"/>
  <c r="H69" i="1"/>
  <c r="M69" i="1"/>
  <c r="AR67" i="1"/>
  <c r="AQ67" i="1"/>
  <c r="AQ82" i="1"/>
  <c r="AR82" i="1"/>
  <c r="AQ81" i="1"/>
  <c r="AR81" i="1"/>
  <c r="K66" i="1"/>
  <c r="H66" i="1"/>
  <c r="N66" i="1"/>
  <c r="L66" i="1"/>
  <c r="M66" i="1"/>
  <c r="AR65" i="1"/>
  <c r="AQ65" i="1"/>
  <c r="AP16" i="1"/>
  <c r="AQ18" i="1"/>
  <c r="AQ16" i="1"/>
  <c r="AC17" i="1"/>
  <c r="AD17" i="1" s="1"/>
  <c r="S110" i="1"/>
  <c r="V109" i="1"/>
  <c r="U109" i="1" s="1"/>
  <c r="S107" i="1"/>
  <c r="V105" i="1"/>
  <c r="U105" i="1" s="1"/>
  <c r="S103" i="1"/>
  <c r="V101" i="1"/>
  <c r="U101" i="1" s="1"/>
  <c r="S99" i="1"/>
  <c r="F98" i="1"/>
  <c r="V97" i="1"/>
  <c r="U97" i="1" s="1"/>
  <c r="AA97" i="1" s="1"/>
  <c r="S95" i="1"/>
  <c r="F94" i="1"/>
  <c r="V93" i="1"/>
  <c r="U93" i="1" s="1"/>
  <c r="S91" i="1"/>
  <c r="F90" i="1"/>
  <c r="V89" i="1"/>
  <c r="U89" i="1" s="1"/>
  <c r="Z89" i="1" s="1"/>
  <c r="S87" i="1"/>
  <c r="F86" i="1"/>
  <c r="V85" i="1"/>
  <c r="U85" i="1" s="1"/>
  <c r="AR84" i="1"/>
  <c r="W82" i="1"/>
  <c r="X81" i="1"/>
  <c r="L79" i="1"/>
  <c r="X77" i="1"/>
  <c r="H77" i="1"/>
  <c r="AA75" i="1"/>
  <c r="S75" i="1"/>
  <c r="AB74" i="1"/>
  <c r="AE72" i="1"/>
  <c r="F70" i="1"/>
  <c r="F69" i="1"/>
  <c r="V68" i="1"/>
  <c r="U68" i="1" s="1"/>
  <c r="X68" i="1" s="1"/>
  <c r="N67" i="1"/>
  <c r="H67" i="1"/>
  <c r="F65" i="1"/>
  <c r="V64" i="1"/>
  <c r="U64" i="1" s="1"/>
  <c r="X64" i="1" s="1"/>
  <c r="S62" i="1"/>
  <c r="V62" i="1"/>
  <c r="U62" i="1" s="1"/>
  <c r="W62" i="1" s="1"/>
  <c r="J58" i="1"/>
  <c r="N58" i="1"/>
  <c r="M53" i="1"/>
  <c r="R48" i="1"/>
  <c r="Q48" i="1"/>
  <c r="K39" i="1"/>
  <c r="N39" i="1"/>
  <c r="J39" i="1"/>
  <c r="L39" i="1"/>
  <c r="H39" i="1"/>
  <c r="M39" i="1"/>
  <c r="AR141" i="1"/>
  <c r="AQ141" i="1"/>
  <c r="X75" i="1"/>
  <c r="X74" i="1"/>
  <c r="R67" i="1"/>
  <c r="M67" i="1"/>
  <c r="AQ66" i="1"/>
  <c r="K61" i="1"/>
  <c r="J59" i="1"/>
  <c r="N59" i="1"/>
  <c r="F52" i="1"/>
  <c r="I52" i="1"/>
  <c r="R49" i="1"/>
  <c r="Q49" i="1"/>
  <c r="AR39" i="1"/>
  <c r="AQ39" i="1"/>
  <c r="K38" i="1"/>
  <c r="J38" i="1"/>
  <c r="L38" i="1"/>
  <c r="H38" i="1"/>
  <c r="M38" i="1"/>
  <c r="N38" i="1"/>
  <c r="AR37" i="1"/>
  <c r="AQ37" i="1"/>
  <c r="R115" i="1"/>
  <c r="Q115" i="1"/>
  <c r="O16" i="1"/>
  <c r="AP18" i="1"/>
  <c r="O17" i="1"/>
  <c r="X34" i="1"/>
  <c r="AR107" i="1"/>
  <c r="AR103" i="1"/>
  <c r="AR99" i="1"/>
  <c r="AR96" i="1"/>
  <c r="F96" i="1"/>
  <c r="AR92" i="1"/>
  <c r="F92" i="1"/>
  <c r="AR88" i="1"/>
  <c r="F88" i="1"/>
  <c r="S84" i="1"/>
  <c r="F84" i="1"/>
  <c r="AB83" i="1"/>
  <c r="Z82" i="1"/>
  <c r="S82" i="1"/>
  <c r="AB81" i="1"/>
  <c r="S81" i="1"/>
  <c r="H79" i="1"/>
  <c r="S77" i="1"/>
  <c r="L77" i="1"/>
  <c r="J76" i="1"/>
  <c r="AE74" i="1"/>
  <c r="AB73" i="1"/>
  <c r="AB72" i="1"/>
  <c r="L67" i="1"/>
  <c r="V66" i="1"/>
  <c r="U66" i="1" s="1"/>
  <c r="AB66" i="1" s="1"/>
  <c r="M64" i="1"/>
  <c r="I63" i="1"/>
  <c r="R61" i="1"/>
  <c r="AR59" i="1"/>
  <c r="AQ59" i="1"/>
  <c r="S51" i="1"/>
  <c r="V51" i="1"/>
  <c r="U51" i="1" s="1"/>
  <c r="R50" i="1"/>
  <c r="Q50" i="1"/>
  <c r="M45" i="1"/>
  <c r="N45" i="1"/>
  <c r="H45" i="1"/>
  <c r="R97" i="1"/>
  <c r="R93" i="1"/>
  <c r="R89" i="1"/>
  <c r="R85" i="1"/>
  <c r="R82" i="1"/>
  <c r="Z81" i="1"/>
  <c r="R81" i="1"/>
  <c r="AR61" i="1"/>
  <c r="AQ61" i="1"/>
  <c r="S60" i="1"/>
  <c r="V60" i="1"/>
  <c r="U60" i="1" s="1"/>
  <c r="AE59" i="1"/>
  <c r="AG59" i="1"/>
  <c r="J57" i="1"/>
  <c r="N57" i="1"/>
  <c r="I55" i="1"/>
  <c r="M55" i="1" s="1"/>
  <c r="F55" i="1"/>
  <c r="AF53" i="1"/>
  <c r="AG53" i="1"/>
  <c r="AF52" i="1"/>
  <c r="AG52" i="1"/>
  <c r="Q52" i="1"/>
  <c r="R52" i="1"/>
  <c r="R51" i="1"/>
  <c r="Q51" i="1"/>
  <c r="R47" i="1"/>
  <c r="Q47" i="1"/>
  <c r="Q46" i="1"/>
  <c r="R46" i="1"/>
  <c r="K43" i="1"/>
  <c r="N43" i="1"/>
  <c r="J43" i="1"/>
  <c r="L43" i="1"/>
  <c r="H43" i="1"/>
  <c r="M43" i="1"/>
  <c r="K42" i="1"/>
  <c r="J42" i="1"/>
  <c r="L42" i="1"/>
  <c r="H42" i="1"/>
  <c r="M42" i="1"/>
  <c r="N42" i="1"/>
  <c r="AR41" i="1"/>
  <c r="AQ41" i="1"/>
  <c r="M60" i="1"/>
  <c r="V58" i="1"/>
  <c r="U58" i="1" s="1"/>
  <c r="X58" i="1" s="1"/>
  <c r="V57" i="1"/>
  <c r="U57" i="1" s="1"/>
  <c r="AB57" i="1" s="1"/>
  <c r="V56" i="1"/>
  <c r="U56" i="1" s="1"/>
  <c r="V53" i="1"/>
  <c r="U53" i="1" s="1"/>
  <c r="AG51" i="1"/>
  <c r="I51" i="1"/>
  <c r="K51" i="1" s="1"/>
  <c r="AG50" i="1"/>
  <c r="V50" i="1"/>
  <c r="U50" i="1" s="1"/>
  <c r="I50" i="1"/>
  <c r="K50" i="1" s="1"/>
  <c r="AG49" i="1"/>
  <c r="V49" i="1"/>
  <c r="U49" i="1" s="1"/>
  <c r="I49" i="1"/>
  <c r="AG48" i="1"/>
  <c r="V48" i="1"/>
  <c r="U48" i="1" s="1"/>
  <c r="AA48" i="1" s="1"/>
  <c r="I48" i="1"/>
  <c r="AG47" i="1"/>
  <c r="V47" i="1"/>
  <c r="U47" i="1" s="1"/>
  <c r="AA47" i="1" s="1"/>
  <c r="I47" i="1"/>
  <c r="K47" i="1" s="1"/>
  <c r="AG46" i="1"/>
  <c r="I46" i="1"/>
  <c r="R45" i="1"/>
  <c r="J41" i="1"/>
  <c r="R40" i="1"/>
  <c r="L40" i="1"/>
  <c r="V39" i="1"/>
  <c r="U39" i="1" s="1"/>
  <c r="X39" i="1" s="1"/>
  <c r="J37" i="1"/>
  <c r="K139" i="1"/>
  <c r="H139" i="1"/>
  <c r="M139" i="1"/>
  <c r="J139" i="1"/>
  <c r="L139" i="1"/>
  <c r="S137" i="1"/>
  <c r="V137" i="1"/>
  <c r="U137" i="1" s="1"/>
  <c r="Z137" i="1" s="1"/>
  <c r="AQ35" i="1"/>
  <c r="I142" i="1"/>
  <c r="K142" i="1" s="1"/>
  <c r="F142" i="1"/>
  <c r="F141" i="1"/>
  <c r="I141" i="1"/>
  <c r="R128" i="1"/>
  <c r="Q128" i="1"/>
  <c r="AF127" i="1"/>
  <c r="AE127" i="1"/>
  <c r="AR119" i="1"/>
  <c r="AQ119" i="1"/>
  <c r="M62" i="1"/>
  <c r="F43" i="1"/>
  <c r="R42" i="1"/>
  <c r="V41" i="1"/>
  <c r="U41" i="1" s="1"/>
  <c r="X41" i="1" s="1"/>
  <c r="M41" i="1"/>
  <c r="F39" i="1"/>
  <c r="V37" i="1"/>
  <c r="U37" i="1" s="1"/>
  <c r="M37" i="1"/>
  <c r="AR133" i="1"/>
  <c r="AQ133" i="1"/>
  <c r="F133" i="1"/>
  <c r="I133" i="1"/>
  <c r="AR144" i="1"/>
  <c r="AQ144" i="1"/>
  <c r="AF128" i="1"/>
  <c r="AE128" i="1"/>
  <c r="W127" i="1"/>
  <c r="Y127" i="1"/>
  <c r="AA127" i="1"/>
  <c r="AF125" i="1"/>
  <c r="AE125" i="1"/>
  <c r="AG125" i="1"/>
  <c r="AR116" i="1"/>
  <c r="AQ116" i="1"/>
  <c r="K116" i="1"/>
  <c r="L116" i="1"/>
  <c r="H116" i="1"/>
  <c r="M116" i="1"/>
  <c r="N116" i="1"/>
  <c r="J116" i="1"/>
  <c r="L41" i="1"/>
  <c r="AQ36" i="1"/>
  <c r="F115" i="1"/>
  <c r="I115" i="1"/>
  <c r="M115" i="1" s="1"/>
  <c r="V115" i="1"/>
  <c r="U115" i="1" s="1"/>
  <c r="S115" i="1"/>
  <c r="AR137" i="1"/>
  <c r="AQ137" i="1"/>
  <c r="F137" i="1"/>
  <c r="I137" i="1"/>
  <c r="H135" i="1"/>
  <c r="S133" i="1"/>
  <c r="V133" i="1"/>
  <c r="U133" i="1" s="1"/>
  <c r="X133" i="1" s="1"/>
  <c r="AF130" i="1"/>
  <c r="AG130" i="1"/>
  <c r="AF129" i="1"/>
  <c r="AG129" i="1"/>
  <c r="R129" i="1"/>
  <c r="Q129" i="1"/>
  <c r="K121" i="1"/>
  <c r="L121" i="1"/>
  <c r="H121" i="1"/>
  <c r="M121" i="1"/>
  <c r="N121" i="1"/>
  <c r="J121" i="1"/>
  <c r="F138" i="1"/>
  <c r="F134" i="1"/>
  <c r="V144" i="1"/>
  <c r="U144" i="1" s="1"/>
  <c r="AB144" i="1" s="1"/>
  <c r="M144" i="1"/>
  <c r="H144" i="1"/>
  <c r="S132" i="1"/>
  <c r="V131" i="1"/>
  <c r="U131" i="1" s="1"/>
  <c r="Z131" i="1" s="1"/>
  <c r="Q131" i="1"/>
  <c r="AR128" i="1"/>
  <c r="S128" i="1"/>
  <c r="AE126" i="1"/>
  <c r="S126" i="1"/>
  <c r="I125" i="1"/>
  <c r="AQ124" i="1"/>
  <c r="J124" i="1"/>
  <c r="AQ123" i="1"/>
  <c r="M123" i="1"/>
  <c r="H123" i="1"/>
  <c r="F121" i="1"/>
  <c r="L120" i="1"/>
  <c r="F120" i="1"/>
  <c r="I119" i="1"/>
  <c r="AQ118" i="1"/>
  <c r="F116" i="1"/>
  <c r="AQ117" i="1"/>
  <c r="L144" i="1"/>
  <c r="AR132" i="1"/>
  <c r="AR131" i="1"/>
  <c r="M129" i="1"/>
  <c r="Y128" i="1"/>
  <c r="I128" i="1"/>
  <c r="V124" i="1"/>
  <c r="U124" i="1" s="1"/>
  <c r="AB124" i="1" s="1"/>
  <c r="N124" i="1"/>
  <c r="H124" i="1"/>
  <c r="L123" i="1"/>
  <c r="J117" i="1"/>
  <c r="AQ139" i="1"/>
  <c r="AG126" i="1"/>
  <c r="K124" i="1"/>
  <c r="F124" i="1"/>
  <c r="F114" i="1"/>
  <c r="L142" i="1"/>
  <c r="M142" i="1"/>
  <c r="Q141" i="1"/>
  <c r="R141" i="1"/>
  <c r="Z140" i="1"/>
  <c r="W140" i="1"/>
  <c r="AA140" i="1"/>
  <c r="X140" i="1"/>
  <c r="AB140" i="1"/>
  <c r="Y140" i="1"/>
  <c r="X139" i="1"/>
  <c r="AB139" i="1"/>
  <c r="Y139" i="1"/>
  <c r="Z139" i="1"/>
  <c r="W139" i="1"/>
  <c r="AA139" i="1"/>
  <c r="J138" i="1"/>
  <c r="N138" i="1"/>
  <c r="K138" i="1"/>
  <c r="H138" i="1"/>
  <c r="L138" i="1"/>
  <c r="M138" i="1"/>
  <c r="Q137" i="1"/>
  <c r="R137" i="1"/>
  <c r="Z136" i="1"/>
  <c r="W136" i="1"/>
  <c r="AA136" i="1"/>
  <c r="X136" i="1"/>
  <c r="AB136" i="1"/>
  <c r="Y136" i="1"/>
  <c r="Y135" i="1"/>
  <c r="J134" i="1"/>
  <c r="N134" i="1"/>
  <c r="K134" i="1"/>
  <c r="H134" i="1"/>
  <c r="L134" i="1"/>
  <c r="M134" i="1"/>
  <c r="Q133" i="1"/>
  <c r="R133" i="1"/>
  <c r="AE142" i="1"/>
  <c r="AF142" i="1"/>
  <c r="AG142" i="1"/>
  <c r="AF141" i="1"/>
  <c r="AG141" i="1"/>
  <c r="AE141" i="1"/>
  <c r="R140" i="1"/>
  <c r="Q140" i="1"/>
  <c r="AE138" i="1"/>
  <c r="AF138" i="1"/>
  <c r="AG138" i="1"/>
  <c r="AF137" i="1"/>
  <c r="AG137" i="1"/>
  <c r="AE137" i="1"/>
  <c r="R136" i="1"/>
  <c r="Q136" i="1"/>
  <c r="AE134" i="1"/>
  <c r="AF134" i="1"/>
  <c r="AG134" i="1"/>
  <c r="AF133" i="1"/>
  <c r="AG133" i="1"/>
  <c r="AE133" i="1"/>
  <c r="AE143" i="1"/>
  <c r="AF143" i="1"/>
  <c r="AG143" i="1"/>
  <c r="X130" i="1"/>
  <c r="AB130" i="1"/>
  <c r="Z130" i="1"/>
  <c r="AA130" i="1"/>
  <c r="W130" i="1"/>
  <c r="Y130" i="1"/>
  <c r="X141" i="1"/>
  <c r="AB141" i="1"/>
  <c r="Y141" i="1"/>
  <c r="Z141" i="1"/>
  <c r="W141" i="1"/>
  <c r="AA141" i="1"/>
  <c r="J140" i="1"/>
  <c r="N140" i="1"/>
  <c r="K140" i="1"/>
  <c r="H140" i="1"/>
  <c r="L140" i="1"/>
  <c r="M140" i="1"/>
  <c r="Q139" i="1"/>
  <c r="R139" i="1"/>
  <c r="Z138" i="1"/>
  <c r="W138" i="1"/>
  <c r="AA138" i="1"/>
  <c r="X138" i="1"/>
  <c r="AB138" i="1"/>
  <c r="Y138" i="1"/>
  <c r="Y137" i="1"/>
  <c r="J136" i="1"/>
  <c r="N136" i="1"/>
  <c r="K136" i="1"/>
  <c r="H136" i="1"/>
  <c r="L136" i="1"/>
  <c r="M136" i="1"/>
  <c r="Q135" i="1"/>
  <c r="R135" i="1"/>
  <c r="Z134" i="1"/>
  <c r="W134" i="1"/>
  <c r="AA134" i="1"/>
  <c r="X134" i="1"/>
  <c r="AB134" i="1"/>
  <c r="Y134" i="1"/>
  <c r="AB133" i="1"/>
  <c r="Y133" i="1"/>
  <c r="Z133" i="1"/>
  <c r="AA133" i="1"/>
  <c r="Q144" i="1"/>
  <c r="R144" i="1"/>
  <c r="Z143" i="1"/>
  <c r="W143" i="1"/>
  <c r="AA143" i="1"/>
  <c r="X143" i="1"/>
  <c r="AB143" i="1"/>
  <c r="Y143" i="1"/>
  <c r="R142" i="1"/>
  <c r="Q142" i="1"/>
  <c r="AE140" i="1"/>
  <c r="AF140" i="1"/>
  <c r="AG140" i="1"/>
  <c r="AF139" i="1"/>
  <c r="AG139" i="1"/>
  <c r="AE139" i="1"/>
  <c r="R138" i="1"/>
  <c r="Q138" i="1"/>
  <c r="AE136" i="1"/>
  <c r="AF136" i="1"/>
  <c r="AG136" i="1"/>
  <c r="AF135" i="1"/>
  <c r="AG135" i="1"/>
  <c r="AE135" i="1"/>
  <c r="R134" i="1"/>
  <c r="Q134" i="1"/>
  <c r="AF144" i="1"/>
  <c r="AG144" i="1"/>
  <c r="AE144" i="1"/>
  <c r="R143" i="1"/>
  <c r="Q143" i="1"/>
  <c r="X126" i="1"/>
  <c r="AB126" i="1"/>
  <c r="Z126" i="1"/>
  <c r="W126" i="1"/>
  <c r="Y126" i="1"/>
  <c r="AA126" i="1"/>
  <c r="AQ142" i="1"/>
  <c r="V142" i="1"/>
  <c r="U142" i="1" s="1"/>
  <c r="I143" i="1"/>
  <c r="Q132" i="1"/>
  <c r="AR130" i="1"/>
  <c r="AE130" i="1"/>
  <c r="AR129" i="1"/>
  <c r="AE129" i="1"/>
  <c r="AG128" i="1"/>
  <c r="AA128" i="1"/>
  <c r="AG127" i="1"/>
  <c r="Z127" i="1"/>
  <c r="X127" i="1"/>
  <c r="AB127" i="1"/>
  <c r="I127" i="1"/>
  <c r="I126" i="1"/>
  <c r="Q124" i="1"/>
  <c r="R124" i="1"/>
  <c r="X132" i="1"/>
  <c r="AB132" i="1"/>
  <c r="Z132" i="1"/>
  <c r="J132" i="1"/>
  <c r="W124" i="1"/>
  <c r="AR140" i="1"/>
  <c r="S140" i="1"/>
  <c r="AR138" i="1"/>
  <c r="S138" i="1"/>
  <c r="AR136" i="1"/>
  <c r="S136" i="1"/>
  <c r="AR134" i="1"/>
  <c r="S134" i="1"/>
  <c r="AR143" i="1"/>
  <c r="S143" i="1"/>
  <c r="AG132" i="1"/>
  <c r="AA132" i="1"/>
  <c r="AG131" i="1"/>
  <c r="I131" i="1"/>
  <c r="I130" i="1"/>
  <c r="AR126" i="1"/>
  <c r="AR125" i="1"/>
  <c r="AG124" i="1"/>
  <c r="AE124" i="1"/>
  <c r="AE132" i="1"/>
  <c r="Y132" i="1"/>
  <c r="AE131" i="1"/>
  <c r="J129" i="1"/>
  <c r="N129" i="1"/>
  <c r="H129" i="1"/>
  <c r="L129" i="1"/>
  <c r="X128" i="1"/>
  <c r="AB128" i="1"/>
  <c r="Z128" i="1"/>
  <c r="H128" i="1"/>
  <c r="L128" i="1"/>
  <c r="J128" i="1"/>
  <c r="N128" i="1"/>
  <c r="Q127" i="1"/>
  <c r="Q126" i="1"/>
  <c r="V125" i="1"/>
  <c r="U125" i="1" s="1"/>
  <c r="AG123" i="1"/>
  <c r="AE123" i="1"/>
  <c r="V123" i="1"/>
  <c r="U123" i="1" s="1"/>
  <c r="AE122" i="1"/>
  <c r="AG122" i="1"/>
  <c r="V122" i="1"/>
  <c r="U122" i="1" s="1"/>
  <c r="K122" i="1"/>
  <c r="M122" i="1"/>
  <c r="R121" i="1"/>
  <c r="R120" i="1"/>
  <c r="AG119" i="1"/>
  <c r="AE119" i="1"/>
  <c r="V119" i="1"/>
  <c r="U119" i="1" s="1"/>
  <c r="AE118" i="1"/>
  <c r="AG118" i="1"/>
  <c r="V118" i="1"/>
  <c r="U118" i="1" s="1"/>
  <c r="S118" i="1"/>
  <c r="J118" i="1"/>
  <c r="N118" i="1"/>
  <c r="K118" i="1"/>
  <c r="M118" i="1"/>
  <c r="Q116" i="1"/>
  <c r="R116" i="1"/>
  <c r="Z114" i="1"/>
  <c r="W114" i="1"/>
  <c r="AA114" i="1"/>
  <c r="X114" i="1"/>
  <c r="AB114" i="1"/>
  <c r="Y114" i="1"/>
  <c r="X117" i="1"/>
  <c r="AB117" i="1"/>
  <c r="Y117" i="1"/>
  <c r="Z117" i="1"/>
  <c r="W117" i="1"/>
  <c r="AA117" i="1"/>
  <c r="R118" i="1"/>
  <c r="Q118" i="1"/>
  <c r="AF116" i="1"/>
  <c r="AG116" i="1"/>
  <c r="AE116" i="1"/>
  <c r="R114" i="1"/>
  <c r="Q114" i="1"/>
  <c r="Q117" i="1"/>
  <c r="R117" i="1"/>
  <c r="R123" i="1"/>
  <c r="R122" i="1"/>
  <c r="J122" i="1"/>
  <c r="AQ121" i="1"/>
  <c r="AG121" i="1"/>
  <c r="AE121" i="1"/>
  <c r="V121" i="1"/>
  <c r="U121" i="1" s="1"/>
  <c r="AQ120" i="1"/>
  <c r="AE120" i="1"/>
  <c r="AG120" i="1"/>
  <c r="V120" i="1"/>
  <c r="U120" i="1" s="1"/>
  <c r="K120" i="1"/>
  <c r="M120" i="1"/>
  <c r="R119" i="1"/>
  <c r="L118" i="1"/>
  <c r="X116" i="1"/>
  <c r="AB116" i="1"/>
  <c r="Y116" i="1"/>
  <c r="Z116" i="1"/>
  <c r="W116" i="1"/>
  <c r="AA116" i="1"/>
  <c r="J114" i="1"/>
  <c r="N114" i="1"/>
  <c r="K114" i="1"/>
  <c r="H114" i="1"/>
  <c r="L114" i="1"/>
  <c r="M114" i="1"/>
  <c r="AE114" i="1"/>
  <c r="AF114" i="1"/>
  <c r="AG114" i="1"/>
  <c r="AF117" i="1"/>
  <c r="AG117" i="1"/>
  <c r="AE117" i="1"/>
  <c r="S117" i="1"/>
  <c r="AR114" i="1"/>
  <c r="S114" i="1"/>
  <c r="AR115" i="1"/>
  <c r="AQ115" i="1"/>
  <c r="Y115" i="1"/>
  <c r="AB115" i="1"/>
  <c r="X115" i="1"/>
  <c r="AA115" i="1"/>
  <c r="W115" i="1"/>
  <c r="Z115" i="1"/>
  <c r="N115" i="1"/>
  <c r="AE115" i="1"/>
  <c r="AF115" i="1"/>
  <c r="AF107" i="1"/>
  <c r="AE107" i="1"/>
  <c r="AG107" i="1"/>
  <c r="Z106" i="1"/>
  <c r="AA106" i="1"/>
  <c r="X106" i="1"/>
  <c r="AB106" i="1"/>
  <c r="W106" i="1"/>
  <c r="Y106" i="1"/>
  <c r="K105" i="1"/>
  <c r="H105" i="1"/>
  <c r="L105" i="1"/>
  <c r="M105" i="1"/>
  <c r="J105" i="1"/>
  <c r="N105" i="1"/>
  <c r="AE103" i="1"/>
  <c r="AF103" i="1"/>
  <c r="AG103" i="1"/>
  <c r="W102" i="1"/>
  <c r="AA102" i="1"/>
  <c r="X102" i="1"/>
  <c r="AB102" i="1"/>
  <c r="Y102" i="1"/>
  <c r="Z102" i="1"/>
  <c r="N101" i="1"/>
  <c r="K101" i="1"/>
  <c r="H101" i="1"/>
  <c r="L101" i="1"/>
  <c r="M101" i="1"/>
  <c r="J101" i="1"/>
  <c r="AE99" i="1"/>
  <c r="AF99" i="1"/>
  <c r="AG99" i="1"/>
  <c r="W98" i="1"/>
  <c r="AA98" i="1"/>
  <c r="X98" i="1"/>
  <c r="AB98" i="1"/>
  <c r="Y98" i="1"/>
  <c r="Z98" i="1"/>
  <c r="K96" i="1"/>
  <c r="H96" i="1"/>
  <c r="L96" i="1"/>
  <c r="M96" i="1"/>
  <c r="J96" i="1"/>
  <c r="N96" i="1"/>
  <c r="AE95" i="1"/>
  <c r="AF95" i="1"/>
  <c r="AG95" i="1"/>
  <c r="Z94" i="1"/>
  <c r="W94" i="1"/>
  <c r="AA94" i="1"/>
  <c r="X94" i="1"/>
  <c r="AB94" i="1"/>
  <c r="Y94" i="1"/>
  <c r="N92" i="1"/>
  <c r="K92" i="1"/>
  <c r="H92" i="1"/>
  <c r="L92" i="1"/>
  <c r="M92" i="1"/>
  <c r="J92" i="1"/>
  <c r="AE91" i="1"/>
  <c r="AF91" i="1"/>
  <c r="AG91" i="1"/>
  <c r="Z90" i="1"/>
  <c r="W90" i="1"/>
  <c r="AA90" i="1"/>
  <c r="X90" i="1"/>
  <c r="AB90" i="1"/>
  <c r="Y90" i="1"/>
  <c r="J88" i="1"/>
  <c r="N88" i="1"/>
  <c r="K88" i="1"/>
  <c r="H88" i="1"/>
  <c r="L88" i="1"/>
  <c r="M88" i="1"/>
  <c r="AE87" i="1"/>
  <c r="AF87" i="1"/>
  <c r="AG87" i="1"/>
  <c r="Z86" i="1"/>
  <c r="W86" i="1"/>
  <c r="AA86" i="1"/>
  <c r="X86" i="1"/>
  <c r="AB86" i="1"/>
  <c r="Y86" i="1"/>
  <c r="H84" i="1"/>
  <c r="L84" i="1"/>
  <c r="J84" i="1"/>
  <c r="K84" i="1"/>
  <c r="M84" i="1"/>
  <c r="N84" i="1"/>
  <c r="Z107" i="1"/>
  <c r="X107" i="1"/>
  <c r="AB107" i="1"/>
  <c r="Y107" i="1"/>
  <c r="W107" i="1"/>
  <c r="AA107" i="1"/>
  <c r="AE104" i="1"/>
  <c r="AF104" i="1"/>
  <c r="AG104" i="1"/>
  <c r="Z103" i="1"/>
  <c r="W103" i="1"/>
  <c r="AA103" i="1"/>
  <c r="X103" i="1"/>
  <c r="AB103" i="1"/>
  <c r="Y103" i="1"/>
  <c r="N102" i="1"/>
  <c r="K102" i="1"/>
  <c r="H102" i="1"/>
  <c r="L102" i="1"/>
  <c r="M102" i="1"/>
  <c r="J102" i="1"/>
  <c r="AE100" i="1"/>
  <c r="AF100" i="1"/>
  <c r="AG100" i="1"/>
  <c r="Z99" i="1"/>
  <c r="W99" i="1"/>
  <c r="AA99" i="1"/>
  <c r="X99" i="1"/>
  <c r="AB99" i="1"/>
  <c r="Y99" i="1"/>
  <c r="J97" i="1"/>
  <c r="N97" i="1"/>
  <c r="K97" i="1"/>
  <c r="H97" i="1"/>
  <c r="L97" i="1"/>
  <c r="M97" i="1"/>
  <c r="AE96" i="1"/>
  <c r="AF96" i="1"/>
  <c r="AG96" i="1"/>
  <c r="W95" i="1"/>
  <c r="AA95" i="1"/>
  <c r="X95" i="1"/>
  <c r="AB95" i="1"/>
  <c r="Y95" i="1"/>
  <c r="Z95" i="1"/>
  <c r="N93" i="1"/>
  <c r="K93" i="1"/>
  <c r="H93" i="1"/>
  <c r="L93" i="1"/>
  <c r="M93" i="1"/>
  <c r="J93" i="1"/>
  <c r="AE92" i="1"/>
  <c r="AF92" i="1"/>
  <c r="AG92" i="1"/>
  <c r="W91" i="1"/>
  <c r="AA91" i="1"/>
  <c r="X91" i="1"/>
  <c r="AB91" i="1"/>
  <c r="Y91" i="1"/>
  <c r="Z91" i="1"/>
  <c r="J89" i="1"/>
  <c r="N89" i="1"/>
  <c r="K89" i="1"/>
  <c r="H89" i="1"/>
  <c r="L89" i="1"/>
  <c r="M89" i="1"/>
  <c r="AE88" i="1"/>
  <c r="AF88" i="1"/>
  <c r="AG88" i="1"/>
  <c r="Z87" i="1"/>
  <c r="W87" i="1"/>
  <c r="AA87" i="1"/>
  <c r="X87" i="1"/>
  <c r="AB87" i="1"/>
  <c r="Y87" i="1"/>
  <c r="H85" i="1"/>
  <c r="J85" i="1"/>
  <c r="N85" i="1"/>
  <c r="K85" i="1"/>
  <c r="L85" i="1"/>
  <c r="M85" i="1"/>
  <c r="AE110" i="1"/>
  <c r="AF110" i="1"/>
  <c r="AG110" i="1"/>
  <c r="AE108" i="1"/>
  <c r="AF108" i="1"/>
  <c r="AG108" i="1"/>
  <c r="W110" i="1"/>
  <c r="AA110" i="1"/>
  <c r="X110" i="1"/>
  <c r="AB110" i="1"/>
  <c r="Y110" i="1"/>
  <c r="Z110" i="1"/>
  <c r="AF109" i="1"/>
  <c r="AE109" i="1"/>
  <c r="AG109" i="1"/>
  <c r="AA108" i="1"/>
  <c r="W108" i="1"/>
  <c r="X108" i="1"/>
  <c r="AB108" i="1"/>
  <c r="Y108" i="1"/>
  <c r="Z108" i="1"/>
  <c r="N107" i="1"/>
  <c r="K107" i="1"/>
  <c r="H107" i="1"/>
  <c r="L107" i="1"/>
  <c r="M107" i="1"/>
  <c r="J107" i="1"/>
  <c r="AF105" i="1"/>
  <c r="AG105" i="1"/>
  <c r="AE105" i="1"/>
  <c r="Z104" i="1"/>
  <c r="W104" i="1"/>
  <c r="AA104" i="1"/>
  <c r="X104" i="1"/>
  <c r="AB104" i="1"/>
  <c r="Y104" i="1"/>
  <c r="K103" i="1"/>
  <c r="H103" i="1"/>
  <c r="L103" i="1"/>
  <c r="M103" i="1"/>
  <c r="J103" i="1"/>
  <c r="N103" i="1"/>
  <c r="AE101" i="1"/>
  <c r="AF101" i="1"/>
  <c r="AG101" i="1"/>
  <c r="Z100" i="1"/>
  <c r="W100" i="1"/>
  <c r="AA100" i="1"/>
  <c r="X100" i="1"/>
  <c r="AB100" i="1"/>
  <c r="Y100" i="1"/>
  <c r="J98" i="1"/>
  <c r="N98" i="1"/>
  <c r="K98" i="1"/>
  <c r="H98" i="1"/>
  <c r="L98" i="1"/>
  <c r="M98" i="1"/>
  <c r="AE97" i="1"/>
  <c r="AF97" i="1"/>
  <c r="AG97" i="1"/>
  <c r="Z96" i="1"/>
  <c r="W96" i="1"/>
  <c r="AA96" i="1"/>
  <c r="X96" i="1"/>
  <c r="AB96" i="1"/>
  <c r="Y96" i="1"/>
  <c r="N94" i="1"/>
  <c r="K94" i="1"/>
  <c r="H94" i="1"/>
  <c r="L94" i="1"/>
  <c r="M94" i="1"/>
  <c r="J94" i="1"/>
  <c r="AE93" i="1"/>
  <c r="AF93" i="1"/>
  <c r="AG93" i="1"/>
  <c r="Z92" i="1"/>
  <c r="W92" i="1"/>
  <c r="AA92" i="1"/>
  <c r="X92" i="1"/>
  <c r="AB92" i="1"/>
  <c r="Y92" i="1"/>
  <c r="J90" i="1"/>
  <c r="N90" i="1"/>
  <c r="K90" i="1"/>
  <c r="H90" i="1"/>
  <c r="L90" i="1"/>
  <c r="M90" i="1"/>
  <c r="AE89" i="1"/>
  <c r="AF89" i="1"/>
  <c r="AG89" i="1"/>
  <c r="Z88" i="1"/>
  <c r="W88" i="1"/>
  <c r="AA88" i="1"/>
  <c r="X88" i="1"/>
  <c r="AB88" i="1"/>
  <c r="Y88" i="1"/>
  <c r="J86" i="1"/>
  <c r="N86" i="1"/>
  <c r="K86" i="1"/>
  <c r="H86" i="1"/>
  <c r="L86" i="1"/>
  <c r="M86" i="1"/>
  <c r="AE85" i="1"/>
  <c r="AF85" i="1"/>
  <c r="AG85" i="1"/>
  <c r="Z109" i="1"/>
  <c r="AA109" i="1"/>
  <c r="X109" i="1"/>
  <c r="AB109" i="1"/>
  <c r="W109" i="1"/>
  <c r="Y109" i="1"/>
  <c r="AE106" i="1"/>
  <c r="AF106" i="1"/>
  <c r="AG106" i="1"/>
  <c r="AA105" i="1"/>
  <c r="X105" i="1"/>
  <c r="AB105" i="1"/>
  <c r="Y105" i="1"/>
  <c r="Z105" i="1"/>
  <c r="W105" i="1"/>
  <c r="K104" i="1"/>
  <c r="H104" i="1"/>
  <c r="L104" i="1"/>
  <c r="M104" i="1"/>
  <c r="J104" i="1"/>
  <c r="N104" i="1"/>
  <c r="AE102" i="1"/>
  <c r="AF102" i="1"/>
  <c r="AG102" i="1"/>
  <c r="Z101" i="1"/>
  <c r="W101" i="1"/>
  <c r="AA101" i="1"/>
  <c r="X101" i="1"/>
  <c r="AB101" i="1"/>
  <c r="Y101" i="1"/>
  <c r="K100" i="1"/>
  <c r="H100" i="1"/>
  <c r="L100" i="1"/>
  <c r="M100" i="1"/>
  <c r="J100" i="1"/>
  <c r="N100" i="1"/>
  <c r="AE98" i="1"/>
  <c r="AF98" i="1"/>
  <c r="AG98" i="1"/>
  <c r="W97" i="1"/>
  <c r="Y97" i="1"/>
  <c r="J95" i="1"/>
  <c r="N95" i="1"/>
  <c r="K95" i="1"/>
  <c r="H95" i="1"/>
  <c r="L95" i="1"/>
  <c r="M95" i="1"/>
  <c r="AE94" i="1"/>
  <c r="AF94" i="1"/>
  <c r="AG94" i="1"/>
  <c r="Z93" i="1"/>
  <c r="W93" i="1"/>
  <c r="AA93" i="1"/>
  <c r="X93" i="1"/>
  <c r="AB93" i="1"/>
  <c r="Y93" i="1"/>
  <c r="J91" i="1"/>
  <c r="N91" i="1"/>
  <c r="K91" i="1"/>
  <c r="H91" i="1"/>
  <c r="L91" i="1"/>
  <c r="M91" i="1"/>
  <c r="AE90" i="1"/>
  <c r="AF90" i="1"/>
  <c r="AG90" i="1"/>
  <c r="X89" i="1"/>
  <c r="J87" i="1"/>
  <c r="N87" i="1"/>
  <c r="K87" i="1"/>
  <c r="H87" i="1"/>
  <c r="L87" i="1"/>
  <c r="M87" i="1"/>
  <c r="AE86" i="1"/>
  <c r="AF86" i="1"/>
  <c r="AG86" i="1"/>
  <c r="Z85" i="1"/>
  <c r="W85" i="1"/>
  <c r="AA85" i="1"/>
  <c r="X85" i="1"/>
  <c r="AB85" i="1"/>
  <c r="Y85" i="1"/>
  <c r="R110" i="1"/>
  <c r="R108" i="1"/>
  <c r="R107" i="1"/>
  <c r="F107" i="1"/>
  <c r="F105" i="1"/>
  <c r="F104" i="1"/>
  <c r="F103" i="1"/>
  <c r="R102" i="1"/>
  <c r="F102" i="1"/>
  <c r="R101" i="1"/>
  <c r="F101" i="1"/>
  <c r="F100" i="1"/>
  <c r="I110" i="1"/>
  <c r="Q109" i="1"/>
  <c r="I109" i="1"/>
  <c r="I108" i="1"/>
  <c r="Q106" i="1"/>
  <c r="I106" i="1"/>
  <c r="Q105" i="1"/>
  <c r="Q104" i="1"/>
  <c r="Q103" i="1"/>
  <c r="Q100" i="1"/>
  <c r="Q99" i="1"/>
  <c r="I99" i="1"/>
  <c r="AG84" i="1"/>
  <c r="R84" i="1"/>
  <c r="AG83" i="1"/>
  <c r="Z83" i="1"/>
  <c r="S83" i="1"/>
  <c r="I83" i="1"/>
  <c r="F83" i="1"/>
  <c r="Y82" i="1"/>
  <c r="AA82" i="1"/>
  <c r="AG81" i="1"/>
  <c r="AF81" i="1"/>
  <c r="AR80" i="1"/>
  <c r="X80" i="1"/>
  <c r="R80" i="1"/>
  <c r="Z79" i="1"/>
  <c r="S79" i="1"/>
  <c r="Y78" i="1"/>
  <c r="AA78" i="1"/>
  <c r="W78" i="1"/>
  <c r="AB78" i="1"/>
  <c r="Y77" i="1"/>
  <c r="AA77" i="1"/>
  <c r="W77" i="1"/>
  <c r="AB77" i="1"/>
  <c r="Y76" i="1"/>
  <c r="AA76" i="1"/>
  <c r="W76" i="1"/>
  <c r="AB76" i="1"/>
  <c r="AE84" i="1"/>
  <c r="X84" i="1"/>
  <c r="AB84" i="1"/>
  <c r="AE83" i="1"/>
  <c r="X83" i="1"/>
  <c r="R83" i="1"/>
  <c r="I82" i="1"/>
  <c r="F82" i="1"/>
  <c r="Y81" i="1"/>
  <c r="AA81" i="1"/>
  <c r="AG80" i="1"/>
  <c r="AF80" i="1"/>
  <c r="AR79" i="1"/>
  <c r="X79" i="1"/>
  <c r="R79" i="1"/>
  <c r="AG78" i="1"/>
  <c r="AF78" i="1"/>
  <c r="AG77" i="1"/>
  <c r="AF77" i="1"/>
  <c r="AG76" i="1"/>
  <c r="AF76" i="1"/>
  <c r="I81" i="1"/>
  <c r="F81" i="1"/>
  <c r="Y80" i="1"/>
  <c r="AA80" i="1"/>
  <c r="AG79" i="1"/>
  <c r="AF79" i="1"/>
  <c r="R75" i="1"/>
  <c r="Q75" i="1"/>
  <c r="R74" i="1"/>
  <c r="Q74" i="1"/>
  <c r="Y83" i="1"/>
  <c r="AA83" i="1"/>
  <c r="AG82" i="1"/>
  <c r="AF82" i="1"/>
  <c r="I80" i="1"/>
  <c r="F80" i="1"/>
  <c r="Y79" i="1"/>
  <c r="AA79" i="1"/>
  <c r="AQ78" i="1"/>
  <c r="AR78" i="1"/>
  <c r="Q78" i="1"/>
  <c r="R78" i="1"/>
  <c r="AQ77" i="1"/>
  <c r="AR77" i="1"/>
  <c r="Q77" i="1"/>
  <c r="R77" i="1"/>
  <c r="AQ76" i="1"/>
  <c r="AR76" i="1"/>
  <c r="Q76" i="1"/>
  <c r="R76" i="1"/>
  <c r="R72" i="1"/>
  <c r="Q72" i="1"/>
  <c r="F75" i="1"/>
  <c r="I75" i="1"/>
  <c r="Z74" i="1"/>
  <c r="Y74" i="1"/>
  <c r="AF73" i="1"/>
  <c r="AA73" i="1"/>
  <c r="S73" i="1"/>
  <c r="AR72" i="1"/>
  <c r="X72" i="1"/>
  <c r="F72" i="1"/>
  <c r="I72" i="1"/>
  <c r="R71" i="1"/>
  <c r="Q71" i="1"/>
  <c r="AF70" i="1"/>
  <c r="AG70" i="1"/>
  <c r="AE68" i="1"/>
  <c r="AG68" i="1"/>
  <c r="AF68" i="1"/>
  <c r="AE67" i="1"/>
  <c r="AG67" i="1"/>
  <c r="AF67" i="1"/>
  <c r="W65" i="1"/>
  <c r="Y65" i="1"/>
  <c r="W61" i="1"/>
  <c r="AA61" i="1"/>
  <c r="AB61" i="1"/>
  <c r="X61" i="1"/>
  <c r="Y61" i="1"/>
  <c r="Z61" i="1"/>
  <c r="K79" i="1"/>
  <c r="F79" i="1"/>
  <c r="K78" i="1"/>
  <c r="F78" i="1"/>
  <c r="K77" i="1"/>
  <c r="F77" i="1"/>
  <c r="K76" i="1"/>
  <c r="F76" i="1"/>
  <c r="Z75" i="1"/>
  <c r="Y75" i="1"/>
  <c r="AF74" i="1"/>
  <c r="AA74" i="1"/>
  <c r="S74" i="1"/>
  <c r="AR73" i="1"/>
  <c r="AE73" i="1"/>
  <c r="Z71" i="1"/>
  <c r="X71" i="1"/>
  <c r="AB71" i="1"/>
  <c r="Y71" i="1"/>
  <c r="AA66" i="1"/>
  <c r="Z66" i="1"/>
  <c r="X62" i="1"/>
  <c r="R73" i="1"/>
  <c r="Q73" i="1"/>
  <c r="F73" i="1"/>
  <c r="I73" i="1"/>
  <c r="Z72" i="1"/>
  <c r="Y72" i="1"/>
  <c r="AF71" i="1"/>
  <c r="AG71" i="1"/>
  <c r="F71" i="1"/>
  <c r="I71" i="1"/>
  <c r="AE69" i="1"/>
  <c r="AG69" i="1"/>
  <c r="AF69" i="1"/>
  <c r="W68" i="1"/>
  <c r="Z68" i="1"/>
  <c r="Y67" i="1"/>
  <c r="AB63" i="1"/>
  <c r="F74" i="1"/>
  <c r="I74" i="1"/>
  <c r="Z73" i="1"/>
  <c r="Y73" i="1"/>
  <c r="AA72" i="1"/>
  <c r="S72" i="1"/>
  <c r="AB64" i="1"/>
  <c r="W60" i="1"/>
  <c r="AA60" i="1"/>
  <c r="AB60" i="1"/>
  <c r="X60" i="1"/>
  <c r="Y60" i="1"/>
  <c r="Z60" i="1"/>
  <c r="J70" i="1"/>
  <c r="J69" i="1"/>
  <c r="J67" i="1"/>
  <c r="AF66" i="1"/>
  <c r="J66" i="1"/>
  <c r="AF65" i="1"/>
  <c r="J65" i="1"/>
  <c r="AF64" i="1"/>
  <c r="J64" i="1"/>
  <c r="AF63" i="1"/>
  <c r="J63" i="1"/>
  <c r="AF62" i="1"/>
  <c r="J62" i="1"/>
  <c r="AF61" i="1"/>
  <c r="J61" i="1"/>
  <c r="AF60" i="1"/>
  <c r="J60" i="1"/>
  <c r="AF59" i="1"/>
  <c r="R59" i="1"/>
  <c r="M59" i="1"/>
  <c r="R58" i="1"/>
  <c r="M58" i="1"/>
  <c r="R57" i="1"/>
  <c r="M57" i="1"/>
  <c r="R56" i="1"/>
  <c r="M56" i="1"/>
  <c r="X55" i="1"/>
  <c r="AB55" i="1"/>
  <c r="Z55" i="1"/>
  <c r="W55" i="1"/>
  <c r="AA55" i="1"/>
  <c r="AQ54" i="1"/>
  <c r="AR54" i="1"/>
  <c r="AF54" i="1"/>
  <c r="AE54" i="1"/>
  <c r="H54" i="1"/>
  <c r="L54" i="1"/>
  <c r="J54" i="1"/>
  <c r="N54" i="1"/>
  <c r="K54" i="1"/>
  <c r="Q53" i="1"/>
  <c r="R53" i="1"/>
  <c r="AQ58" i="1"/>
  <c r="AQ57" i="1"/>
  <c r="AQ56" i="1"/>
  <c r="AQ55" i="1"/>
  <c r="AR55" i="1"/>
  <c r="AF55" i="1"/>
  <c r="AE55" i="1"/>
  <c r="H55" i="1"/>
  <c r="L55" i="1"/>
  <c r="J55" i="1"/>
  <c r="N55" i="1"/>
  <c r="K55" i="1"/>
  <c r="Q54" i="1"/>
  <c r="AQ52" i="1"/>
  <c r="AR52" i="1"/>
  <c r="X51" i="1"/>
  <c r="AB51" i="1"/>
  <c r="Z51" i="1"/>
  <c r="AA51" i="1"/>
  <c r="W51" i="1"/>
  <c r="Y51" i="1"/>
  <c r="X50" i="1"/>
  <c r="AB50" i="1"/>
  <c r="Z50" i="1"/>
  <c r="AA50" i="1"/>
  <c r="W50" i="1"/>
  <c r="Y50" i="1"/>
  <c r="X49" i="1"/>
  <c r="AB49" i="1"/>
  <c r="Z49" i="1"/>
  <c r="AA49" i="1"/>
  <c r="W49" i="1"/>
  <c r="Y49" i="1"/>
  <c r="Z48" i="1"/>
  <c r="Z47" i="1"/>
  <c r="X59" i="1"/>
  <c r="H59" i="1"/>
  <c r="L59" i="1"/>
  <c r="K59" i="1"/>
  <c r="AF58" i="1"/>
  <c r="AE58" i="1"/>
  <c r="AA58" i="1"/>
  <c r="H58" i="1"/>
  <c r="L58" i="1"/>
  <c r="K58" i="1"/>
  <c r="AF57" i="1"/>
  <c r="AE57" i="1"/>
  <c r="X57" i="1"/>
  <c r="H57" i="1"/>
  <c r="L57" i="1"/>
  <c r="K57" i="1"/>
  <c r="AF56" i="1"/>
  <c r="AE56" i="1"/>
  <c r="X56" i="1"/>
  <c r="AB56" i="1"/>
  <c r="W56" i="1"/>
  <c r="AA56" i="1"/>
  <c r="Q55" i="1"/>
  <c r="AA52" i="1"/>
  <c r="V70" i="1"/>
  <c r="U70" i="1" s="1"/>
  <c r="L70" i="1"/>
  <c r="AQ69" i="1"/>
  <c r="V69" i="1"/>
  <c r="U69" i="1" s="1"/>
  <c r="L69" i="1"/>
  <c r="AG66" i="1"/>
  <c r="AG65" i="1"/>
  <c r="AG64" i="1"/>
  <c r="AG63" i="1"/>
  <c r="AG62" i="1"/>
  <c r="AG61" i="1"/>
  <c r="AG60" i="1"/>
  <c r="X54" i="1"/>
  <c r="AB54" i="1"/>
  <c r="Z54" i="1"/>
  <c r="W54" i="1"/>
  <c r="AA54" i="1"/>
  <c r="AQ53" i="1"/>
  <c r="AR53" i="1"/>
  <c r="AE45" i="1"/>
  <c r="AF45" i="1"/>
  <c r="AG45" i="1"/>
  <c r="AE53" i="1"/>
  <c r="AA53" i="1"/>
  <c r="W53" i="1"/>
  <c r="K53" i="1"/>
  <c r="K52" i="1"/>
  <c r="K49" i="1"/>
  <c r="K48" i="1"/>
  <c r="K46" i="1"/>
  <c r="H46" i="1"/>
  <c r="L46" i="1"/>
  <c r="K45" i="1"/>
  <c r="J45" i="1"/>
  <c r="L45" i="1"/>
  <c r="S44" i="1"/>
  <c r="V44" i="1"/>
  <c r="U44" i="1" s="1"/>
  <c r="AR43" i="1"/>
  <c r="AQ43" i="1"/>
  <c r="Z53" i="1"/>
  <c r="N53" i="1"/>
  <c r="J53" i="1"/>
  <c r="AE44" i="1"/>
  <c r="AF44" i="1"/>
  <c r="AG44" i="1"/>
  <c r="K44" i="1"/>
  <c r="J44" i="1"/>
  <c r="L44" i="1"/>
  <c r="S43" i="1"/>
  <c r="V43" i="1"/>
  <c r="U43" i="1" s="1"/>
  <c r="H52" i="1"/>
  <c r="L52" i="1"/>
  <c r="L50" i="1"/>
  <c r="H49" i="1"/>
  <c r="L49" i="1"/>
  <c r="H48" i="1"/>
  <c r="L48" i="1"/>
  <c r="W46" i="1"/>
  <c r="AE43" i="1"/>
  <c r="AF43" i="1"/>
  <c r="AG43" i="1"/>
  <c r="AB53" i="1"/>
  <c r="L53" i="1"/>
  <c r="AE52" i="1"/>
  <c r="M52" i="1"/>
  <c r="M49" i="1"/>
  <c r="M48" i="1"/>
  <c r="S45" i="1"/>
  <c r="V45" i="1"/>
  <c r="U45" i="1" s="1"/>
  <c r="AR44" i="1"/>
  <c r="AQ44" i="1"/>
  <c r="AQ42" i="1"/>
  <c r="AE42" i="1"/>
  <c r="AG42" i="1"/>
  <c r="V42" i="1"/>
  <c r="U42" i="1" s="1"/>
  <c r="Z41" i="1"/>
  <c r="R41" i="1"/>
  <c r="AQ40" i="1"/>
  <c r="AE40" i="1"/>
  <c r="AG40" i="1"/>
  <c r="V40" i="1"/>
  <c r="U40" i="1" s="1"/>
  <c r="R39" i="1"/>
  <c r="AQ38" i="1"/>
  <c r="AE38" i="1"/>
  <c r="AG38" i="1"/>
  <c r="R38" i="1"/>
  <c r="Q38" i="1"/>
  <c r="X36" i="1"/>
  <c r="R37" i="1"/>
  <c r="Q37" i="1"/>
  <c r="R35" i="1"/>
  <c r="Q35" i="1"/>
  <c r="AE41" i="1"/>
  <c r="AG41" i="1"/>
  <c r="AE39" i="1"/>
  <c r="AG39" i="1"/>
  <c r="Y39" i="1"/>
  <c r="AB38" i="1"/>
  <c r="AE37" i="1"/>
  <c r="AF37" i="1"/>
  <c r="AG37" i="1"/>
  <c r="R36" i="1"/>
  <c r="Q36" i="1"/>
  <c r="AE35" i="1"/>
  <c r="AF35" i="1"/>
  <c r="AG35" i="1"/>
  <c r="J35" i="1"/>
  <c r="N35" i="1"/>
  <c r="K35" i="1"/>
  <c r="H35" i="1"/>
  <c r="L35" i="1"/>
  <c r="M35" i="1"/>
  <c r="AB41" i="1"/>
  <c r="Z37" i="1"/>
  <c r="W37" i="1"/>
  <c r="AA37" i="1"/>
  <c r="X37" i="1"/>
  <c r="AB37" i="1"/>
  <c r="Y37" i="1"/>
  <c r="AE36" i="1"/>
  <c r="AF36" i="1"/>
  <c r="AG36" i="1"/>
  <c r="J36" i="1"/>
  <c r="N36" i="1"/>
  <c r="K36" i="1"/>
  <c r="H36" i="1"/>
  <c r="L36" i="1"/>
  <c r="M36" i="1"/>
  <c r="Z35" i="1"/>
  <c r="W35" i="1"/>
  <c r="AA35" i="1"/>
  <c r="X35" i="1"/>
  <c r="AB35" i="1"/>
  <c r="Y35" i="1"/>
  <c r="AQ34" i="1"/>
  <c r="S34" i="1"/>
  <c r="I34" i="1"/>
  <c r="AC18" i="1"/>
  <c r="AD18" i="1" s="1"/>
  <c r="X38" i="1" l="1"/>
  <c r="AA39" i="1"/>
  <c r="Y41" i="1"/>
  <c r="AA36" i="1"/>
  <c r="H50" i="1"/>
  <c r="W58" i="1"/>
  <c r="AA59" i="1"/>
  <c r="Y47" i="1"/>
  <c r="AB47" i="1"/>
  <c r="J68" i="1"/>
  <c r="AB62" i="1"/>
  <c r="X65" i="1"/>
  <c r="AB97" i="1"/>
  <c r="AB129" i="1"/>
  <c r="Y124" i="1"/>
  <c r="AB137" i="1"/>
  <c r="AA135" i="1"/>
  <c r="AB135" i="1"/>
  <c r="H117" i="1"/>
  <c r="N61" i="1"/>
  <c r="AA38" i="1"/>
  <c r="W39" i="1"/>
  <c r="AA41" i="1"/>
  <c r="Y36" i="1"/>
  <c r="W36" i="1"/>
  <c r="Z39" i="1"/>
  <c r="AB58" i="1"/>
  <c r="W59" i="1"/>
  <c r="W47" i="1"/>
  <c r="X47" i="1"/>
  <c r="Z62" i="1"/>
  <c r="AA62" i="1"/>
  <c r="AB65" i="1"/>
  <c r="X97" i="1"/>
  <c r="W135" i="1"/>
  <c r="X135" i="1"/>
  <c r="M117" i="1"/>
  <c r="H61" i="1"/>
  <c r="N117" i="1"/>
  <c r="AB39" i="1"/>
  <c r="Y38" i="1"/>
  <c r="W38" i="1"/>
  <c r="W41" i="1"/>
  <c r="AB36" i="1"/>
  <c r="M50" i="1"/>
  <c r="AB59" i="1"/>
  <c r="Y62" i="1"/>
  <c r="Z65" i="1"/>
  <c r="Z97" i="1"/>
  <c r="AA137" i="1"/>
  <c r="L117" i="1"/>
  <c r="AA129" i="1"/>
  <c r="L61" i="1"/>
  <c r="Z59" i="1"/>
  <c r="N142" i="1"/>
  <c r="H142" i="1"/>
  <c r="W133" i="1"/>
  <c r="J142" i="1"/>
  <c r="L64" i="1"/>
  <c r="Z124" i="1"/>
  <c r="W137" i="1"/>
  <c r="X137" i="1"/>
  <c r="H64" i="1"/>
  <c r="L47" i="1"/>
  <c r="L51" i="1"/>
  <c r="Z52" i="1"/>
  <c r="K56" i="1"/>
  <c r="AA57" i="1"/>
  <c r="Y48" i="1"/>
  <c r="AB48" i="1"/>
  <c r="Z64" i="1"/>
  <c r="AA64" i="1"/>
  <c r="Z63" i="1"/>
  <c r="AA63" i="1"/>
  <c r="AB67" i="1"/>
  <c r="Y68" i="1"/>
  <c r="Y66" i="1"/>
  <c r="W66" i="1"/>
  <c r="AA89" i="1"/>
  <c r="M132" i="1"/>
  <c r="L132" i="1"/>
  <c r="L135" i="1"/>
  <c r="K135" i="1"/>
  <c r="N56" i="1"/>
  <c r="K60" i="1"/>
  <c r="H60" i="1"/>
  <c r="L60" i="1"/>
  <c r="N60" i="1"/>
  <c r="K37" i="1"/>
  <c r="N37" i="1"/>
  <c r="Z46" i="1"/>
  <c r="M47" i="1"/>
  <c r="M51" i="1"/>
  <c r="AB46" i="1"/>
  <c r="H47" i="1"/>
  <c r="H51" i="1"/>
  <c r="Y52" i="1"/>
  <c r="AB52" i="1"/>
  <c r="L56" i="1"/>
  <c r="W57" i="1"/>
  <c r="W48" i="1"/>
  <c r="X48" i="1"/>
  <c r="Y64" i="1"/>
  <c r="W64" i="1"/>
  <c r="Y63" i="1"/>
  <c r="W63" i="1"/>
  <c r="AA67" i="1"/>
  <c r="AB68" i="1"/>
  <c r="X66" i="1"/>
  <c r="Y89" i="1"/>
  <c r="W89" i="1"/>
  <c r="L115" i="1"/>
  <c r="H132" i="1"/>
  <c r="W144" i="1"/>
  <c r="J135" i="1"/>
  <c r="J56" i="1"/>
  <c r="AA46" i="1"/>
  <c r="K68" i="1"/>
  <c r="H68" i="1"/>
  <c r="L68" i="1"/>
  <c r="N68" i="1"/>
  <c r="K41" i="1"/>
  <c r="N41" i="1"/>
  <c r="X46" i="1"/>
  <c r="W52" i="1"/>
  <c r="Z67" i="1"/>
  <c r="W67" i="1"/>
  <c r="AA68" i="1"/>
  <c r="AB89" i="1"/>
  <c r="N132" i="1"/>
  <c r="M135" i="1"/>
  <c r="L37" i="1"/>
  <c r="H37" i="1"/>
  <c r="H41" i="1"/>
  <c r="Z76" i="1"/>
  <c r="X76" i="1"/>
  <c r="W80" i="1"/>
  <c r="Z80" i="1"/>
  <c r="AB80" i="1"/>
  <c r="H115" i="1"/>
  <c r="J115" i="1"/>
  <c r="X129" i="1"/>
  <c r="AB131" i="1"/>
  <c r="Y144" i="1"/>
  <c r="W129" i="1"/>
  <c r="K144" i="1"/>
  <c r="J144" i="1"/>
  <c r="N144" i="1"/>
  <c r="Z129" i="1"/>
  <c r="X131" i="1"/>
  <c r="X144" i="1"/>
  <c r="K115" i="1"/>
  <c r="Z144" i="1"/>
  <c r="K128" i="1"/>
  <c r="M128" i="1"/>
  <c r="K133" i="1"/>
  <c r="J133" i="1"/>
  <c r="H133" i="1"/>
  <c r="M133" i="1"/>
  <c r="N133" i="1"/>
  <c r="L133" i="1"/>
  <c r="K141" i="1"/>
  <c r="J141" i="1"/>
  <c r="N141" i="1"/>
  <c r="L141" i="1"/>
  <c r="M141" i="1"/>
  <c r="H141" i="1"/>
  <c r="J50" i="1"/>
  <c r="N50" i="1"/>
  <c r="Y58" i="1"/>
  <c r="Z58" i="1"/>
  <c r="P16" i="1"/>
  <c r="Q16" i="1"/>
  <c r="R16" i="1"/>
  <c r="W131" i="1"/>
  <c r="Y131" i="1"/>
  <c r="AA131" i="1"/>
  <c r="J46" i="1"/>
  <c r="M46" i="1"/>
  <c r="N46" i="1"/>
  <c r="J49" i="1"/>
  <c r="N49" i="1"/>
  <c r="X53" i="1"/>
  <c r="Y53" i="1"/>
  <c r="K63" i="1"/>
  <c r="H63" i="1"/>
  <c r="N63" i="1"/>
  <c r="L63" i="1"/>
  <c r="M63" i="1"/>
  <c r="J52" i="1"/>
  <c r="N52" i="1"/>
  <c r="AA144" i="1"/>
  <c r="K119" i="1"/>
  <c r="J119" i="1"/>
  <c r="L119" i="1"/>
  <c r="H119" i="1"/>
  <c r="M119" i="1"/>
  <c r="N119" i="1"/>
  <c r="J48" i="1"/>
  <c r="N48" i="1"/>
  <c r="Y56" i="1"/>
  <c r="Z56" i="1"/>
  <c r="P17" i="1"/>
  <c r="Q17" i="1"/>
  <c r="R17" i="1"/>
  <c r="X124" i="1"/>
  <c r="AA124" i="1"/>
  <c r="K125" i="1"/>
  <c r="J125" i="1"/>
  <c r="L125" i="1"/>
  <c r="H125" i="1"/>
  <c r="M125" i="1"/>
  <c r="N125" i="1"/>
  <c r="K137" i="1"/>
  <c r="J137" i="1"/>
  <c r="H137" i="1"/>
  <c r="M137" i="1"/>
  <c r="N137" i="1"/>
  <c r="L137" i="1"/>
  <c r="J47" i="1"/>
  <c r="N47" i="1"/>
  <c r="J51" i="1"/>
  <c r="N51" i="1"/>
  <c r="Y57" i="1"/>
  <c r="Z57" i="1"/>
  <c r="Y119" i="1"/>
  <c r="W119" i="1"/>
  <c r="AA119" i="1"/>
  <c r="X119" i="1"/>
  <c r="Z119" i="1"/>
  <c r="AB119" i="1"/>
  <c r="J127" i="1"/>
  <c r="N127" i="1"/>
  <c r="H127" i="1"/>
  <c r="L127" i="1"/>
  <c r="K127" i="1"/>
  <c r="M127" i="1"/>
  <c r="H143" i="1"/>
  <c r="J143" i="1"/>
  <c r="N143" i="1"/>
  <c r="K143" i="1"/>
  <c r="L143" i="1"/>
  <c r="M143" i="1"/>
  <c r="W118" i="1"/>
  <c r="AA118" i="1"/>
  <c r="Y118" i="1"/>
  <c r="X118" i="1"/>
  <c r="Z118" i="1"/>
  <c r="AB118" i="1"/>
  <c r="W125" i="1"/>
  <c r="AA125" i="1"/>
  <c r="Y125" i="1"/>
  <c r="AB125" i="1"/>
  <c r="X125" i="1"/>
  <c r="Z125" i="1"/>
  <c r="Z142" i="1"/>
  <c r="W142" i="1"/>
  <c r="AA142" i="1"/>
  <c r="X142" i="1"/>
  <c r="AB142" i="1"/>
  <c r="Y142" i="1"/>
  <c r="W120" i="1"/>
  <c r="AA120" i="1"/>
  <c r="Y120" i="1"/>
  <c r="AB120" i="1"/>
  <c r="X120" i="1"/>
  <c r="Z120" i="1"/>
  <c r="Y121" i="1"/>
  <c r="W121" i="1"/>
  <c r="AA121" i="1"/>
  <c r="AB121" i="1"/>
  <c r="X121" i="1"/>
  <c r="Z121" i="1"/>
  <c r="Y123" i="1"/>
  <c r="W123" i="1"/>
  <c r="AA123" i="1"/>
  <c r="X123" i="1"/>
  <c r="Z123" i="1"/>
  <c r="AB123" i="1"/>
  <c r="H130" i="1"/>
  <c r="L130" i="1"/>
  <c r="J130" i="1"/>
  <c r="N130" i="1"/>
  <c r="K130" i="1"/>
  <c r="M130" i="1"/>
  <c r="W122" i="1"/>
  <c r="AA122" i="1"/>
  <c r="Y122" i="1"/>
  <c r="X122" i="1"/>
  <c r="Z122" i="1"/>
  <c r="AB122" i="1"/>
  <c r="J131" i="1"/>
  <c r="N131" i="1"/>
  <c r="H131" i="1"/>
  <c r="L131" i="1"/>
  <c r="K131" i="1"/>
  <c r="M131" i="1"/>
  <c r="H126" i="1"/>
  <c r="L126" i="1"/>
  <c r="J126" i="1"/>
  <c r="N126" i="1"/>
  <c r="K126" i="1"/>
  <c r="M126" i="1"/>
  <c r="W42" i="1"/>
  <c r="AA42" i="1"/>
  <c r="Y42" i="1"/>
  <c r="X42" i="1"/>
  <c r="Z42" i="1"/>
  <c r="AB42" i="1"/>
  <c r="W43" i="1"/>
  <c r="AA43" i="1"/>
  <c r="Z43" i="1"/>
  <c r="AB43" i="1"/>
  <c r="Y43" i="1"/>
  <c r="X43" i="1"/>
  <c r="Z70" i="1"/>
  <c r="X70" i="1"/>
  <c r="AB70" i="1"/>
  <c r="Y70" i="1"/>
  <c r="W70" i="1"/>
  <c r="AA70" i="1"/>
  <c r="M81" i="1"/>
  <c r="K81" i="1"/>
  <c r="L81" i="1"/>
  <c r="N81" i="1"/>
  <c r="H81" i="1"/>
  <c r="J81" i="1"/>
  <c r="M83" i="1"/>
  <c r="K83" i="1"/>
  <c r="H83" i="1"/>
  <c r="J83" i="1"/>
  <c r="L83" i="1"/>
  <c r="N83" i="1"/>
  <c r="J106" i="1"/>
  <c r="H106" i="1"/>
  <c r="L106" i="1"/>
  <c r="M106" i="1"/>
  <c r="N106" i="1"/>
  <c r="K106" i="1"/>
  <c r="W44" i="1"/>
  <c r="AA44" i="1"/>
  <c r="Z44" i="1"/>
  <c r="AB44" i="1"/>
  <c r="X44" i="1"/>
  <c r="Y44" i="1"/>
  <c r="W69" i="1"/>
  <c r="AA69" i="1"/>
  <c r="AB69" i="1"/>
  <c r="Y69" i="1"/>
  <c r="Z69" i="1"/>
  <c r="X69" i="1"/>
  <c r="J73" i="1"/>
  <c r="N73" i="1"/>
  <c r="M73" i="1"/>
  <c r="L73" i="1"/>
  <c r="H73" i="1"/>
  <c r="K73" i="1"/>
  <c r="N110" i="1"/>
  <c r="K110" i="1"/>
  <c r="H110" i="1"/>
  <c r="L110" i="1"/>
  <c r="M110" i="1"/>
  <c r="J110" i="1"/>
  <c r="W40" i="1"/>
  <c r="AA40" i="1"/>
  <c r="Y40" i="1"/>
  <c r="X40" i="1"/>
  <c r="Z40" i="1"/>
  <c r="AB40" i="1"/>
  <c r="W45" i="1"/>
  <c r="AA45" i="1"/>
  <c r="Z45" i="1"/>
  <c r="AB45" i="1"/>
  <c r="X45" i="1"/>
  <c r="Y45" i="1"/>
  <c r="J74" i="1"/>
  <c r="N74" i="1"/>
  <c r="M74" i="1"/>
  <c r="K74" i="1"/>
  <c r="L74" i="1"/>
  <c r="H74" i="1"/>
  <c r="J72" i="1"/>
  <c r="N72" i="1"/>
  <c r="H72" i="1"/>
  <c r="M72" i="1"/>
  <c r="K72" i="1"/>
  <c r="L72" i="1"/>
  <c r="M80" i="1"/>
  <c r="K80" i="1"/>
  <c r="N80" i="1"/>
  <c r="H80" i="1"/>
  <c r="J80" i="1"/>
  <c r="L80" i="1"/>
  <c r="J99" i="1"/>
  <c r="K99" i="1"/>
  <c r="H99" i="1"/>
  <c r="L99" i="1"/>
  <c r="M99" i="1"/>
  <c r="N99" i="1"/>
  <c r="N108" i="1"/>
  <c r="K108" i="1"/>
  <c r="H108" i="1"/>
  <c r="L108" i="1"/>
  <c r="M108" i="1"/>
  <c r="J108" i="1"/>
  <c r="J71" i="1"/>
  <c r="N71" i="1"/>
  <c r="H71" i="1"/>
  <c r="L71" i="1"/>
  <c r="M71" i="1"/>
  <c r="K71" i="1"/>
  <c r="J75" i="1"/>
  <c r="N75" i="1"/>
  <c r="M75" i="1"/>
  <c r="H75" i="1"/>
  <c r="L75" i="1"/>
  <c r="K75" i="1"/>
  <c r="M82" i="1"/>
  <c r="K82" i="1"/>
  <c r="J82" i="1"/>
  <c r="L82" i="1"/>
  <c r="N82" i="1"/>
  <c r="H82" i="1"/>
  <c r="J109" i="1"/>
  <c r="H109" i="1"/>
  <c r="L109" i="1"/>
  <c r="M109" i="1"/>
  <c r="N109" i="1"/>
  <c r="K109" i="1"/>
  <c r="V11" i="1" l="1"/>
  <c r="V12" i="1"/>
  <c r="V13" i="1"/>
  <c r="V14" i="1"/>
  <c r="V15" i="1"/>
  <c r="V16" i="1"/>
  <c r="V17" i="1"/>
  <c r="V18" i="1"/>
  <c r="V20" i="1"/>
  <c r="V21" i="1"/>
  <c r="V22" i="1"/>
  <c r="V23" i="1"/>
  <c r="V24" i="1"/>
  <c r="V25" i="1"/>
  <c r="V26" i="1"/>
  <c r="X26" i="1" l="1"/>
  <c r="Y26" i="1" s="1"/>
  <c r="Z26" i="1" s="1"/>
  <c r="AA26" i="1" s="1"/>
  <c r="AB26" i="1" s="1"/>
  <c r="J34" i="1" l="1"/>
  <c r="K34" i="1"/>
  <c r="L34" i="1"/>
  <c r="M34" i="1"/>
  <c r="N34" i="1"/>
  <c r="J19" i="1"/>
  <c r="K19" i="1"/>
  <c r="L19" i="1"/>
  <c r="M19" i="1"/>
  <c r="N19" i="1"/>
  <c r="H34" i="1"/>
  <c r="I12" i="1"/>
  <c r="J12" i="1" s="1"/>
  <c r="I13" i="1"/>
  <c r="J13" i="1" s="1"/>
  <c r="I14" i="1"/>
  <c r="J14" i="1" s="1"/>
  <c r="I15" i="1"/>
  <c r="M15" i="1" s="1"/>
  <c r="I16" i="1"/>
  <c r="M16" i="1" s="1"/>
  <c r="I17" i="1"/>
  <c r="M17" i="1" s="1"/>
  <c r="I18" i="1"/>
  <c r="M18" i="1" s="1"/>
  <c r="I20" i="1"/>
  <c r="L20" i="1" s="1"/>
  <c r="I21" i="1"/>
  <c r="K21" i="1" s="1"/>
  <c r="I22" i="1"/>
  <c r="J22" i="1" s="1"/>
  <c r="I23" i="1"/>
  <c r="M23" i="1" s="1"/>
  <c r="I24" i="1"/>
  <c r="L24" i="1" s="1"/>
  <c r="I25" i="1"/>
  <c r="K25" i="1" s="1"/>
  <c r="I26" i="1"/>
  <c r="M26" i="1" s="1"/>
  <c r="I11" i="1"/>
  <c r="L11" i="1" s="1"/>
  <c r="M14" i="1" l="1"/>
  <c r="L26" i="1"/>
  <c r="K26" i="1"/>
  <c r="N26" i="1"/>
  <c r="J26" i="1"/>
  <c r="N25" i="1"/>
  <c r="J25" i="1"/>
  <c r="K24" i="1"/>
  <c r="L23" i="1"/>
  <c r="M22" i="1"/>
  <c r="N21" i="1"/>
  <c r="J21" i="1"/>
  <c r="K20" i="1"/>
  <c r="M25" i="1"/>
  <c r="N24" i="1"/>
  <c r="J24" i="1"/>
  <c r="K23" i="1"/>
  <c r="L22" i="1"/>
  <c r="M21" i="1"/>
  <c r="N20" i="1"/>
  <c r="J20" i="1"/>
  <c r="L25" i="1"/>
  <c r="M24" i="1"/>
  <c r="N23" i="1"/>
  <c r="J23" i="1"/>
  <c r="K22" i="1"/>
  <c r="L21" i="1"/>
  <c r="M20" i="1"/>
  <c r="N22" i="1"/>
  <c r="L18" i="1"/>
  <c r="K18" i="1"/>
  <c r="N18" i="1"/>
  <c r="J18" i="1"/>
  <c r="L17" i="1"/>
  <c r="K17" i="1"/>
  <c r="N17" i="1"/>
  <c r="J17" i="1"/>
  <c r="L16" i="1"/>
  <c r="K16" i="1"/>
  <c r="N16" i="1"/>
  <c r="J16" i="1"/>
  <c r="L15" i="1"/>
  <c r="K15" i="1"/>
  <c r="N15" i="1"/>
  <c r="J15" i="1"/>
  <c r="L14" i="1"/>
  <c r="K14" i="1"/>
  <c r="N14" i="1"/>
  <c r="M13" i="1"/>
  <c r="L13" i="1"/>
  <c r="K13" i="1"/>
  <c r="N13" i="1"/>
  <c r="M12" i="1"/>
  <c r="L12" i="1"/>
  <c r="K12" i="1"/>
  <c r="N12" i="1"/>
  <c r="J11" i="1"/>
  <c r="K11" i="1"/>
  <c r="N11" i="1"/>
  <c r="M11" i="1"/>
  <c r="AF34" i="1" l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11" i="1"/>
  <c r="AE18" i="1" l="1"/>
  <c r="AG18" i="1"/>
  <c r="AG25" i="1"/>
  <c r="AE25" i="1"/>
  <c r="AE17" i="1"/>
  <c r="AG17" i="1"/>
  <c r="AE24" i="1"/>
  <c r="AG24" i="1"/>
  <c r="AE16" i="1"/>
  <c r="AG16" i="1"/>
  <c r="AG26" i="1"/>
  <c r="AE26" i="1"/>
  <c r="AG21" i="1"/>
  <c r="AE21" i="1"/>
  <c r="AE22" i="1"/>
  <c r="AG22" i="1"/>
  <c r="AE20" i="1"/>
  <c r="AG20" i="1"/>
  <c r="AE23" i="1"/>
  <c r="AG23" i="1"/>
  <c r="AE19" i="1"/>
  <c r="AG19" i="1"/>
  <c r="AE34" i="1"/>
  <c r="AG34" i="1"/>
  <c r="AE12" i="1"/>
  <c r="AG12" i="1"/>
  <c r="AE13" i="1"/>
  <c r="AG13" i="1"/>
  <c r="AE14" i="1"/>
  <c r="AG14" i="1"/>
  <c r="AE15" i="1"/>
  <c r="AG15" i="1"/>
  <c r="AG11" i="1"/>
  <c r="AE11" i="1"/>
  <c r="D105" i="1"/>
  <c r="D108" i="1"/>
  <c r="D99" i="1"/>
  <c r="D91" i="1"/>
  <c r="D83" i="1"/>
  <c r="D75" i="1"/>
  <c r="D67" i="1"/>
  <c r="D59" i="1"/>
  <c r="D51" i="1"/>
  <c r="D43" i="1"/>
  <c r="D35" i="1"/>
  <c r="D25" i="1"/>
  <c r="D24" i="1"/>
  <c r="D20" i="1"/>
  <c r="D16" i="1"/>
  <c r="D15" i="1"/>
  <c r="D11" i="1"/>
  <c r="D12" i="1"/>
  <c r="AB12" i="1"/>
  <c r="Z13" i="1"/>
  <c r="X14" i="1"/>
  <c r="Y15" i="1"/>
  <c r="AA16" i="1"/>
  <c r="AB17" i="1"/>
  <c r="AB18" i="1"/>
  <c r="AA20" i="1"/>
  <c r="X21" i="1"/>
  <c r="Z22" i="1"/>
  <c r="Z23" i="1"/>
  <c r="AA24" i="1"/>
  <c r="Y25" i="1"/>
  <c r="X11" i="1"/>
  <c r="D31" i="1"/>
  <c r="D32" i="1"/>
  <c r="D33" i="1"/>
  <c r="D34" i="1"/>
  <c r="D36" i="1"/>
  <c r="D37" i="1"/>
  <c r="D38" i="1"/>
  <c r="D39" i="1"/>
  <c r="D40" i="1"/>
  <c r="D41" i="1"/>
  <c r="D42" i="1"/>
  <c r="D44" i="1"/>
  <c r="D45" i="1"/>
  <c r="D46" i="1"/>
  <c r="D47" i="1"/>
  <c r="D48" i="1"/>
  <c r="D49" i="1"/>
  <c r="D50" i="1"/>
  <c r="D52" i="1"/>
  <c r="D53" i="1"/>
  <c r="D54" i="1"/>
  <c r="D55" i="1"/>
  <c r="D56" i="1"/>
  <c r="D57" i="1"/>
  <c r="D58" i="1"/>
  <c r="D60" i="1"/>
  <c r="D61" i="1"/>
  <c r="D62" i="1"/>
  <c r="D63" i="1"/>
  <c r="D64" i="1"/>
  <c r="D65" i="1"/>
  <c r="D66" i="1"/>
  <c r="D68" i="1"/>
  <c r="D69" i="1"/>
  <c r="D70" i="1"/>
  <c r="D71" i="1"/>
  <c r="D72" i="1"/>
  <c r="D73" i="1"/>
  <c r="D74" i="1"/>
  <c r="D76" i="1"/>
  <c r="D77" i="1"/>
  <c r="D78" i="1"/>
  <c r="D79" i="1"/>
  <c r="D80" i="1"/>
  <c r="D81" i="1"/>
  <c r="D82" i="1"/>
  <c r="D84" i="1"/>
  <c r="D85" i="1"/>
  <c r="D86" i="1"/>
  <c r="D87" i="1"/>
  <c r="D88" i="1"/>
  <c r="D89" i="1"/>
  <c r="D90" i="1"/>
  <c r="D92" i="1"/>
  <c r="D93" i="1"/>
  <c r="D94" i="1"/>
  <c r="D95" i="1"/>
  <c r="D96" i="1"/>
  <c r="D97" i="1"/>
  <c r="D98" i="1"/>
  <c r="D100" i="1"/>
  <c r="D101" i="1"/>
  <c r="D102" i="1"/>
  <c r="D103" i="1"/>
  <c r="D104" i="1"/>
  <c r="D106" i="1"/>
  <c r="D107" i="1"/>
  <c r="D109" i="1"/>
  <c r="D110" i="1"/>
  <c r="D30" i="1"/>
  <c r="D13" i="1"/>
  <c r="D14" i="1"/>
  <c r="D17" i="1"/>
  <c r="D18" i="1"/>
  <c r="D21" i="1"/>
  <c r="D22" i="1"/>
  <c r="D23" i="1"/>
  <c r="D26" i="1"/>
  <c r="AB11" i="1" l="1"/>
  <c r="AA25" i="1"/>
  <c r="AA21" i="1"/>
  <c r="Z17" i="1"/>
  <c r="AA11" i="1"/>
  <c r="Y11" i="1"/>
  <c r="AA12" i="1"/>
  <c r="Z21" i="1"/>
  <c r="Z11" i="1"/>
  <c r="AA13" i="1"/>
  <c r="Y23" i="1"/>
  <c r="X13" i="1"/>
  <c r="AA23" i="1"/>
  <c r="Y24" i="1"/>
  <c r="X22" i="1"/>
  <c r="Z14" i="1"/>
  <c r="Z24" i="1"/>
  <c r="AA22" i="1"/>
  <c r="AA15" i="1"/>
  <c r="Y14" i="1"/>
  <c r="AB14" i="1"/>
  <c r="AB13" i="1"/>
  <c r="Y13" i="1"/>
  <c r="Z25" i="1"/>
  <c r="X15" i="1"/>
  <c r="AB16" i="1"/>
  <c r="AA14" i="1"/>
  <c r="X16" i="1"/>
  <c r="Y16" i="1"/>
  <c r="Z16" i="1"/>
  <c r="Z20" i="1"/>
  <c r="Z12" i="1"/>
  <c r="Y17" i="1"/>
  <c r="X18" i="1"/>
  <c r="AB15" i="1"/>
  <c r="AB21" i="1"/>
  <c r="Z18" i="1"/>
  <c r="AA18" i="1"/>
  <c r="Z15" i="1"/>
  <c r="Y18" i="1"/>
  <c r="X20" i="1"/>
  <c r="X12" i="1"/>
  <c r="Y12" i="1"/>
  <c r="AB20" i="1"/>
  <c r="AB22" i="1"/>
  <c r="X17" i="1"/>
  <c r="AA17" i="1"/>
</calcChain>
</file>

<file path=xl/sharedStrings.xml><?xml version="1.0" encoding="utf-8"?>
<sst xmlns="http://schemas.openxmlformats.org/spreadsheetml/2006/main" count="428" uniqueCount="332">
  <si>
    <t>Code</t>
  </si>
  <si>
    <t>Terminology</t>
  </si>
  <si>
    <t>Average Duration Professional</t>
  </si>
  <si>
    <t>Consultations:</t>
  </si>
  <si>
    <t>Procedures</t>
  </si>
  <si>
    <t>Units</t>
  </si>
  <si>
    <t>R</t>
  </si>
  <si>
    <t>0109</t>
  </si>
  <si>
    <t>Hospital follow-up visit</t>
  </si>
  <si>
    <t>0129</t>
  </si>
  <si>
    <t>Prolonged first/follow-up consultation : 15 min</t>
  </si>
  <si>
    <t>0130</t>
  </si>
  <si>
    <t>Telephone consultation (all hours)</t>
  </si>
  <si>
    <t>0132</t>
  </si>
  <si>
    <t>Repeat Script</t>
  </si>
  <si>
    <t>0133</t>
  </si>
  <si>
    <t>Writing of special motivations</t>
  </si>
  <si>
    <t>0145</t>
  </si>
  <si>
    <t>Consultation : Away from doctor's room</t>
  </si>
  <si>
    <t>0146</t>
  </si>
  <si>
    <t xml:space="preserve">Unscheduled consultation: Emergency (cons.room) </t>
  </si>
  <si>
    <t>0147</t>
  </si>
  <si>
    <t>Unscheduled consultation:Emergency(not cons.room)</t>
  </si>
  <si>
    <t>0151</t>
  </si>
  <si>
    <t>Pre-anaesthetic assessment: 10 and 20 minutes</t>
  </si>
  <si>
    <t>0173</t>
  </si>
  <si>
    <t>Hospital Consultation</t>
  </si>
  <si>
    <t>0174</t>
  </si>
  <si>
    <t>0175</t>
  </si>
  <si>
    <t>0190</t>
  </si>
  <si>
    <t>Consultation</t>
  </si>
  <si>
    <t>0191</t>
  </si>
  <si>
    <t>0192</t>
  </si>
  <si>
    <t>0199</t>
  </si>
  <si>
    <t>Chronic Medicine Forms</t>
  </si>
  <si>
    <t>0009</t>
  </si>
  <si>
    <t>0008</t>
  </si>
  <si>
    <t>0011</t>
  </si>
  <si>
    <t>5760</t>
  </si>
  <si>
    <t>0941</t>
  </si>
  <si>
    <t>2831</t>
  </si>
  <si>
    <t>0943</t>
  </si>
  <si>
    <t>0968</t>
  </si>
  <si>
    <t>2927</t>
  </si>
  <si>
    <t>0962</t>
  </si>
  <si>
    <t>0930</t>
  </si>
  <si>
    <t>0933</t>
  </si>
  <si>
    <t>0507</t>
  </si>
  <si>
    <t>0051</t>
  </si>
  <si>
    <t>0018</t>
  </si>
  <si>
    <t>0614</t>
  </si>
  <si>
    <t>0593</t>
  </si>
  <si>
    <t>0637</t>
  </si>
  <si>
    <t>0646</t>
  </si>
  <si>
    <t>0667</t>
  </si>
  <si>
    <t>0465</t>
  </si>
  <si>
    <t>0617</t>
  </si>
  <si>
    <t>0673</t>
  </si>
  <si>
    <t>0497</t>
  </si>
  <si>
    <t>0592</t>
  </si>
  <si>
    <t>0679</t>
  </si>
  <si>
    <t>0884</t>
  </si>
  <si>
    <t>0421</t>
  </si>
  <si>
    <t>0911</t>
  </si>
  <si>
    <t>0499</t>
  </si>
  <si>
    <t>0475</t>
  </si>
  <si>
    <t>0537</t>
  </si>
  <si>
    <t>0527</t>
  </si>
  <si>
    <t>0391</t>
  </si>
  <si>
    <t>0661</t>
  </si>
  <si>
    <t>0583</t>
  </si>
  <si>
    <t>0578</t>
  </si>
  <si>
    <t>0747</t>
  </si>
  <si>
    <t>0782</t>
  </si>
  <si>
    <t>0775</t>
  </si>
  <si>
    <t>0615</t>
  </si>
  <si>
    <t>0748</t>
  </si>
  <si>
    <t>0304</t>
  </si>
  <si>
    <t>0825</t>
  </si>
  <si>
    <t>0405</t>
  </si>
  <si>
    <t>0887</t>
  </si>
  <si>
    <t>0680</t>
  </si>
  <si>
    <t>5731</t>
  </si>
  <si>
    <t>0303</t>
  </si>
  <si>
    <t>0675</t>
  </si>
  <si>
    <t>0503</t>
  </si>
  <si>
    <t>0521</t>
  </si>
  <si>
    <t>0429</t>
  </si>
  <si>
    <t>0771</t>
  </si>
  <si>
    <t>0853</t>
  </si>
  <si>
    <t>0645</t>
  </si>
  <si>
    <t>0781</t>
  </si>
  <si>
    <t>0831</t>
  </si>
  <si>
    <t>0376</t>
  </si>
  <si>
    <t>0392</t>
  </si>
  <si>
    <t>0479</t>
  </si>
  <si>
    <t>0903</t>
  </si>
  <si>
    <t>0641</t>
  </si>
  <si>
    <t>0620</t>
  </si>
  <si>
    <t>0600</t>
  </si>
  <si>
    <t>0545</t>
  </si>
  <si>
    <t>0389</t>
  </si>
  <si>
    <t>0829</t>
  </si>
  <si>
    <t>0437</t>
  </si>
  <si>
    <t>0855</t>
  </si>
  <si>
    <t>0473</t>
  </si>
  <si>
    <t>0948</t>
  </si>
  <si>
    <t>0677</t>
  </si>
  <si>
    <t>0767</t>
  </si>
  <si>
    <t>0821</t>
  </si>
  <si>
    <t>5102*</t>
  </si>
  <si>
    <t>Specialist surgeon assistant</t>
  </si>
  <si>
    <t>Assistant</t>
  </si>
  <si>
    <t>Emergency Procedures</t>
  </si>
  <si>
    <t>Physical treatment</t>
  </si>
  <si>
    <t>Stitching of soft-tissue injuries: Deep laceration involving extensive muscle damage</t>
  </si>
  <si>
    <t>Major debridement of wound, sloughectomy or secondary suture</t>
  </si>
  <si>
    <t>Dupuytren's contracture: Fasciectomy</t>
  </si>
  <si>
    <t>Fracture (reduction under general anaesthetic): Humerus</t>
  </si>
  <si>
    <t>Fractures requiring open reduction, internal fixation, external skeletal fixation and/or bone grafting</t>
  </si>
  <si>
    <t>Fracture (reduction under general anaesthetic): Radius and/or Ulna</t>
  </si>
  <si>
    <t xml:space="preserve">Fracture (reduction under general anaesthetic): Open reduction of both radius and ulna </t>
  </si>
  <si>
    <t>Fracture (reduction under general anaesthetic): Open treatment of metacarpal: Simple</t>
  </si>
  <si>
    <t>Fracture (reduction under general anaesthetic): Femur: Neck or Shaft</t>
  </si>
  <si>
    <t>Fracture (reduction under general anaesthetic): Tibia with or without fibula</t>
  </si>
  <si>
    <t>Fracture (reduction under general anaesthetic): Fracture-dislocation of ankle</t>
  </si>
  <si>
    <t>Percutaneous insertion plus subsequent removal of Kirschner wires or Steinmann pins (no after-care)</t>
  </si>
  <si>
    <t>Bonegrafting or internal fixation for malunion or non-union: Femur, Tibia, Humerus, Radius and Ulna</t>
  </si>
  <si>
    <t>Bonegrafting or internal fixation for malunion or non-union: Other bones</t>
  </si>
  <si>
    <t>Resection of bone or tumour with or without grafting (benign)</t>
  </si>
  <si>
    <t>Grafts to cysts: Large bones</t>
  </si>
  <si>
    <t>Grafts to cysts: Cartilage graft</t>
  </si>
  <si>
    <t xml:space="preserve">Removal of autogenous bone for grafting </t>
  </si>
  <si>
    <t>Osteotomy: Femoral: Proximal (modifier 0051 is applicable)</t>
  </si>
  <si>
    <t>Osteotomy: Knee region</t>
  </si>
  <si>
    <t>Exostosis: Excision: Less accessible sites</t>
  </si>
  <si>
    <t>Biopsy: Open (modifier 0005 is not applicable): Less accessible site</t>
  </si>
  <si>
    <t>Operations for dislocations: Recurrent dislocation of shoulder</t>
  </si>
  <si>
    <t>Capsulotomy or arthrotomy or biopsy or drainage of joint: Large joint (including three weeks after-care)</t>
  </si>
  <si>
    <t>Synovectomy: Large joint</t>
  </si>
  <si>
    <t>Tendon synovectomy</t>
  </si>
  <si>
    <t>Arthrodesis: Digital joint</t>
  </si>
  <si>
    <t>Arthroplasty: Debridement large joints</t>
  </si>
  <si>
    <t>Arthroplasty: Excision medial or lateral end of clavicle</t>
  </si>
  <si>
    <t>Shoulder: Acromioplasty</t>
  </si>
  <si>
    <t>Shoulder: Total replacement</t>
  </si>
  <si>
    <t>Hip: Total replacement</t>
  </si>
  <si>
    <t>Hip: Prosthetic replacement of femoral head</t>
  </si>
  <si>
    <t>Knee: Partial replacement</t>
  </si>
  <si>
    <t>Knee: Total replacement</t>
  </si>
  <si>
    <t xml:space="preserve">Aspiration of joint or intra-articular injection (not including after-care) </t>
  </si>
  <si>
    <t>Arthroscopy (excluding after-care) (modifiers 0005 and 0013 are not applicable)</t>
  </si>
  <si>
    <t>Meniscectomy or operation for other internal derangement of knee</t>
  </si>
  <si>
    <t>Joint ligament reconstruction or suture: Ankle: Collateral</t>
  </si>
  <si>
    <t>Joint ligament reconstruction or suture: Knee: Collateral</t>
  </si>
  <si>
    <t>Joint ligament reconstruction or suture: Ligament augmentation procedure of knee</t>
  </si>
  <si>
    <t>Joint ligament reconstruction or suture: Digital joint ligament</t>
  </si>
  <si>
    <t>Muscle and tendon repair: Rotator cuff</t>
  </si>
  <si>
    <t>Muscle and tendon repair: Debridement Rotator cuff</t>
  </si>
  <si>
    <t>Hand: Flexor tendon suture: Primary (per tendon)</t>
  </si>
  <si>
    <t>Extensor tendon suture: Primary (per tendon)</t>
  </si>
  <si>
    <t>Tendon freeing operation, except where specified elsewhere</t>
  </si>
  <si>
    <t>Carpal tunnel syndrome</t>
  </si>
  <si>
    <t>Tennis elbow</t>
  </si>
  <si>
    <t>Hip: Open muscle release</t>
  </si>
  <si>
    <t>Knee: Quadriceps plasty</t>
  </si>
  <si>
    <t>Knee: Open tenotomy</t>
  </si>
  <si>
    <t>Excision: Small bursa or ganglion</t>
  </si>
  <si>
    <t>Excision: Compound palmar ganglion or synovectomy</t>
  </si>
  <si>
    <t>Removal of internal fixatives: Less accessible</t>
  </si>
  <si>
    <t>Limb cast (excluding after-care) (modifier 0005 is not applicable)</t>
  </si>
  <si>
    <t>Hammer toe: One toe</t>
  </si>
  <si>
    <t>Metatarsal osteotomy or Lapidus or similar or Chevron - stand alone procedure</t>
  </si>
  <si>
    <t>Anterior spinal osteotomy with disc removal: One vertebral segment</t>
  </si>
  <si>
    <t>Posterior osteotomy of spine: One vertebral segment</t>
  </si>
  <si>
    <t>Posterior interbody lumbar fusion: One level</t>
  </si>
  <si>
    <t>Posterior segmental instrumentation: 2 to 6 vertebrae</t>
  </si>
  <si>
    <t>Anterior instrumentation: 2 to 3 vertebrae</t>
  </si>
  <si>
    <t>Procedures for pain relief: Peripheral nerve block</t>
  </si>
  <si>
    <t>Neurolysis: Major</t>
  </si>
  <si>
    <t>Rhizotomy: Extradural, but intraspinal</t>
  </si>
  <si>
    <t>Lumbar osteophyte removal</t>
  </si>
  <si>
    <t>Ultrasound of joints (e.g. shoulder, hip, knee), per joint</t>
  </si>
  <si>
    <t>Distal soft tissue procedure for Hallux Valgus</t>
  </si>
  <si>
    <t>Aitkin procedure or similar</t>
  </si>
  <si>
    <t>Tendon transfer foot</t>
  </si>
  <si>
    <t>Laminectomy, facetectomy, decompression for lateral recess stenosis plus spinal stenosis: One level</t>
  </si>
  <si>
    <t>Anterior disc removal and spinal decompression cervical: One level</t>
  </si>
  <si>
    <t>Anterior interbody fusion: Each additional level</t>
  </si>
  <si>
    <t>Laminectomy with decompression of nerve roots and disc removal: One level</t>
  </si>
  <si>
    <t xml:space="preserve">Fractures involving large joints (includes the item for the relative bone) </t>
  </si>
  <si>
    <t>Disclaimer:</t>
  </si>
  <si>
    <t>See the Notes below for All Tariffs</t>
  </si>
  <si>
    <t>Note:</t>
  </si>
  <si>
    <t>`</t>
  </si>
  <si>
    <t xml:space="preserve">The above schedule is based on information avaiable to HealthMan and HealthMan will NOT be held responsible for any losses incurred by practitioners resulting from the use of this schedule. </t>
  </si>
  <si>
    <t>Profmed 
RCF</t>
  </si>
  <si>
    <t>Legend:</t>
  </si>
  <si>
    <t>DPA = Direct Payment Arrangement</t>
  </si>
  <si>
    <t>Prem = Premier</t>
  </si>
  <si>
    <t>R = Rand</t>
  </si>
  <si>
    <t>RCF = Rand Conversion Factor (Rand Value per Unit)</t>
  </si>
  <si>
    <t>VAT = Value Added Tax</t>
  </si>
  <si>
    <t>8. All Tariffs are inlcusive of VAT</t>
  </si>
  <si>
    <t>2. Tariffs may differ due to rounding</t>
  </si>
  <si>
    <t>3. Above codes are the most frequently used codes and is not all inclusive of all the codes</t>
  </si>
  <si>
    <t xml:space="preserve">6. Payment Arrangement Rates have NOT been split between In-Hospital &amp; Out-Hospital.  Use as appropriate.  </t>
  </si>
  <si>
    <t>0215</t>
  </si>
  <si>
    <t>0017</t>
  </si>
  <si>
    <t>Conults</t>
  </si>
  <si>
    <t>GP Consults</t>
  </si>
  <si>
    <t>2614 (New)</t>
  </si>
  <si>
    <t>2615 (New)</t>
  </si>
  <si>
    <t>MPS (Obs Potrion)</t>
  </si>
  <si>
    <t>Ave Deliveies p/a</t>
  </si>
  <si>
    <t>Schem Units
2614</t>
  </si>
  <si>
    <t>Schem Units
2615</t>
  </si>
  <si>
    <t>SAMA Units 2614</t>
  </si>
  <si>
    <t>SAMA Units 2615</t>
  </si>
  <si>
    <t>Clin. Pro</t>
  </si>
  <si>
    <t>Radiology</t>
  </si>
  <si>
    <t>Clin. Path</t>
  </si>
  <si>
    <t>Ultra</t>
  </si>
  <si>
    <t>Anat. Cy</t>
  </si>
  <si>
    <t>Bankmed</t>
  </si>
  <si>
    <t>Bonitas</t>
  </si>
  <si>
    <t>Discovery</t>
  </si>
  <si>
    <t>Discovery - GP Network</t>
  </si>
  <si>
    <t>FedHealth</t>
  </si>
  <si>
    <t>GEMS (non) - GP</t>
  </si>
  <si>
    <t>GEMS (non) - Paeds</t>
  </si>
  <si>
    <t>GEMS (non) - Gyn</t>
  </si>
  <si>
    <t>GEMS (non)
- 17 
-18
- 19
- 20
- 21
- 31 (assumed Rate)</t>
  </si>
  <si>
    <t>GEMS (Con) - GP</t>
  </si>
  <si>
    <t>GEMS (Con) - Paeds</t>
  </si>
  <si>
    <t>GEMS (Con) - Gyn</t>
  </si>
  <si>
    <t>GEMS (Con)
- 17 
-18
- 19
- 20
- 21
- 31</t>
  </si>
  <si>
    <t>GEMS</t>
  </si>
  <si>
    <t>KeyHealth</t>
  </si>
  <si>
    <t>Polmed</t>
  </si>
  <si>
    <t>Bestmed</t>
  </si>
  <si>
    <t>Medihelp</t>
  </si>
  <si>
    <t>ProfMed</t>
  </si>
  <si>
    <t>HealthMan - Specialists</t>
  </si>
  <si>
    <t>HealthMan - Psychiatry</t>
  </si>
  <si>
    <t>HealthMan - GP</t>
  </si>
  <si>
    <t>COMPARATIVE TARIFFS</t>
  </si>
  <si>
    <t>New &amp; Updated Procedures (Coding Changes)</t>
  </si>
  <si>
    <t>Removal of foreign body: Muscle or tendon sheath, simple</t>
  </si>
  <si>
    <t>Removal of foreign body: Muscle or tendon sheath, deep/complicated</t>
  </si>
  <si>
    <t>Incision/removal of foreign body: Subcutaneous tissue, simple</t>
  </si>
  <si>
    <t>Incision/removal of foreign body: Subcutaneous tissue, complicated</t>
  </si>
  <si>
    <t>Fracture: Humerus: Open reduction and internal fixation (modifier 0051 not applicable)</t>
  </si>
  <si>
    <t>Fracture: Radius or ulna: Open reduction and internal fixation (modifier 0051 not applicable)</t>
  </si>
  <si>
    <t>Fracture: Carpal bone: Open reduction and internal fixation (modifier 0052 not applicable)</t>
  </si>
  <si>
    <t>Fracture: Metacarpal bone: Open reduction and internal fixation (modifier 0052 not applicable)</t>
  </si>
  <si>
    <t>Fracture: Finger phalanx, distal, simple: Open reduction and internal fixation (modifier 0052 not applicable)</t>
  </si>
  <si>
    <t>Fracture: Finger phalanx, proximal or middle: Open reduction and internal fixation (modifier 0052 not applicable)</t>
  </si>
  <si>
    <t>Fracture: Pelvis: Open reduction and internal fixation (modifier 0051 not applicable)</t>
  </si>
  <si>
    <t>Fracture: Acetabulum: Open reduction and internal fixation (modifier 0051 not applicable)</t>
  </si>
  <si>
    <t>Fracture: Femur neck or shaft: Open reduction and internal fixation (modifier 0051 not applicable)</t>
  </si>
  <si>
    <t>Fracture: Tibia, with or without fibula: Open reduction and internal fixation (modifier 0051 not applicable)</t>
  </si>
  <si>
    <t>Fracture: Fibula shaft: Open reduction and internal fixation (modifier 0051 not applicable)</t>
  </si>
  <si>
    <t>Fracture: Metatarsal bones: Open reduction with internal fixation (modifier 0052 not applicable)</t>
  </si>
  <si>
    <t>Fracture: Toe phalanx, distal: Open reduction with internal fixation (modifier 0052 not applicable)</t>
  </si>
  <si>
    <t>Fracture: Tarsal bones (excluding talus and calcaneus): Open reduction with internal fixation (modifier 0052 not applicable)</t>
  </si>
  <si>
    <t>Fractures involving digital joints: Includes the metaphysis of the relative bone. Open reduction and internal fixation (modifier 0052 not applicable)</t>
  </si>
  <si>
    <t>Removal: Implant, eg., buried wire/pin/rod, superficial</t>
  </si>
  <si>
    <t>Removal: Implant, eg., buried wire/pin/screw/metal band/nail/rod/plate, deep</t>
  </si>
  <si>
    <t>Removal of foreign body: Shoulder, subcutaneous</t>
  </si>
  <si>
    <t>Removal of foreign body: Upper arm or elbow area, subcutaneous</t>
  </si>
  <si>
    <t>Removal of foreign body: Upper arm or elbow area, subfascial or intramuscular</t>
  </si>
  <si>
    <t>Exploration with removal of deep foreign body: Forearm or wrist</t>
  </si>
  <si>
    <t>Removal of foreign body: Pelvis or hip, subcutaneous tissue</t>
  </si>
  <si>
    <t>Removal of foreign body: Pelvis or hip, subfascial or intramuscular</t>
  </si>
  <si>
    <t>Excision of soft tissue tumour: Thigh or knee area, subcutaneous &lt;3 cm</t>
  </si>
  <si>
    <t>Removal of foreign body: Foot, subcutaneous</t>
  </si>
  <si>
    <t>Removal of foreign body: Foot, deep</t>
  </si>
  <si>
    <t>Removal of foreign body: Foot, complicated</t>
  </si>
  <si>
    <t xml:space="preserve">1. Codes, Descriptors and Unit Values have been extracted from the SAMA Electronic Medical Doctors Coding Manual (eMDCM) previously known as the SAMA Doctors Billing Manual (DBM).  </t>
  </si>
  <si>
    <t xml:space="preserve">
    Please note that many of the descriptors are shortened versions.  For the full descriptors please refer to the 2017 SAMA eMDCM.</t>
  </si>
  <si>
    <t>4. The HealthMan Rate increased by 7.5%</t>
  </si>
  <si>
    <t>5.1 The BankMed Non-Network base rate for consultations increased by 3% and the Network Base Rate by 6% for 2017</t>
  </si>
  <si>
    <t>5.2 The Discovery Network base rate for consultations is 5.5% above the Non-Network Rate (which is equal to the 2016 rate)</t>
  </si>
  <si>
    <t>5.3 The Discovery Classic DPA OH consult base rate, above which you can balance bill the patient, had a 0% increase</t>
  </si>
  <si>
    <t>7. The Healthman tariff for codes that relate to equipment have been retained at Profmed rate*</t>
  </si>
  <si>
    <t>9. All Fees marked in "Green" have not been published by the particular Scheme, the tariffs were calculated based on the relvant RCF, e.g. Consulting RCF (please refer to the Disclaimer)</t>
  </si>
  <si>
    <t>10. Applicable to Dicovery Physician Quality Network Project Participants (only)</t>
  </si>
  <si>
    <t>11. Applicable to Medihelp Project Participants (only)</t>
  </si>
  <si>
    <t xml:space="preserve">12. The new and updated procedure codes were approved by FCPSA, SEMDSA, SAPPF and SAMA in 2015.  We encourage practitioners to use it. </t>
  </si>
  <si>
    <t>HealthMan</t>
  </si>
  <si>
    <t>BankMed</t>
  </si>
  <si>
    <t>POLMED</t>
  </si>
  <si>
    <t>Other</t>
  </si>
  <si>
    <t>Private 
Tariff</t>
  </si>
  <si>
    <t>RCF</t>
  </si>
  <si>
    <t>Non-Network
Base Rate</t>
  </si>
  <si>
    <t>Non-Network
RCF</t>
  </si>
  <si>
    <t xml:space="preserve">            Network Base Rate</t>
  </si>
  <si>
    <t xml:space="preserve">            Network
RCF</t>
  </si>
  <si>
    <t>Entry Plan Network</t>
  </si>
  <si>
    <t>Traditional &amp; Comprehensive 
Network 
(IH)</t>
  </si>
  <si>
    <t>Traditional &amp; Comprehensive 
Network 
(OH)</t>
  </si>
  <si>
    <t>Plus
Network 
(IH)</t>
  </si>
  <si>
    <t>Plus
Network 
(OH)</t>
  </si>
  <si>
    <t>Base
Rate</t>
  </si>
  <si>
    <t>DPA</t>
  </si>
  <si>
    <t>KeyCare</t>
  </si>
  <si>
    <t>Prem A 
(IH)</t>
  </si>
  <si>
    <t>Prem A 
(OH)</t>
  </si>
  <si>
    <t>Prem B</t>
  </si>
  <si>
    <t>Classic Rate</t>
  </si>
  <si>
    <t>Exec Rate</t>
  </si>
  <si>
    <t>Base 
Rate</t>
  </si>
  <si>
    <t xml:space="preserve">
Non-Contracted Base Rate</t>
  </si>
  <si>
    <t>Non-Contracted
RCF</t>
  </si>
  <si>
    <t>Contracted Base Rate</t>
  </si>
  <si>
    <t>Contracted
RCF</t>
  </si>
  <si>
    <t>Base Rate</t>
  </si>
  <si>
    <t>POLMED 
DPA</t>
  </si>
  <si>
    <t>BestMed Base Rate</t>
  </si>
  <si>
    <t>BestMed
RCF</t>
  </si>
  <si>
    <t>Medihelp Base Rate</t>
  </si>
  <si>
    <t>Medihelp RCF</t>
  </si>
  <si>
    <t>Profmed
Base Rate</t>
  </si>
  <si>
    <t>HEALTHMAN ORTHOPAEDICS COSTING GUIDE 2018</t>
  </si>
  <si>
    <t>Unique 
ICU RCF</t>
  </si>
  <si>
    <t>Bonitas - Network</t>
  </si>
  <si>
    <t>BestMed Network</t>
  </si>
  <si>
    <t>Bonitas - non Network</t>
  </si>
  <si>
    <t>Discovery ICU - Non Network</t>
  </si>
  <si>
    <t>Discovery ICU - Network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</si>
</sst>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 * #,##0.000_ ;_ * \-#,##0.000_ ;_ * &quot;-&quot;??_ ;_ @_ "/>
    <numFmt numFmtId="166" formatCode="_ * #,##0_ ;_ * \-#,##0_ ;_ * &quot;-&quot;??_ ;_ @_ "/>
    <numFmt numFmtId="167" formatCode="_ * #,##0.0_ ;_ * \-#,##0.0_ ;_ * &quot;-&quot;??_ ;_ @_ "/>
    <numFmt numFmtId="168" formatCode="0.000"/>
  </numFmts>
  <fonts count="30" x14ac:knownFonts="1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u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b/>
      <i/>
      <sz val="10"/>
      <color theme="5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i/>
      <sz val="10"/>
      <color rgb="FF7030A0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5">
    <xf numFmtId="0" fontId="0" fillId="0" borderId="0" xfId="0"/>
    <xf numFmtId="0" fontId="2" fillId="3" borderId="10" xfId="0" applyFont="1" applyFill="1" applyBorder="1" applyAlignment="1" applyProtection="1">
      <protection hidden="1"/>
    </xf>
    <xf numFmtId="0" fontId="2" fillId="3" borderId="11" xfId="0" applyFont="1" applyFill="1" applyBorder="1" applyAlignment="1" applyProtection="1">
      <protection hidden="1"/>
    </xf>
    <xf numFmtId="0" fontId="2" fillId="3" borderId="12" xfId="0" applyFont="1" applyFill="1" applyBorder="1" applyAlignment="1" applyProtection="1">
      <protection hidden="1"/>
    </xf>
    <xf numFmtId="0" fontId="3" fillId="2" borderId="0" xfId="0" applyFont="1" applyFill="1" applyBorder="1" applyProtection="1">
      <protection hidden="1"/>
    </xf>
    <xf numFmtId="49" fontId="3" fillId="2" borderId="2" xfId="0" applyNumberFormat="1" applyFont="1" applyFill="1" applyBorder="1" applyProtection="1">
      <protection hidden="1"/>
    </xf>
    <xf numFmtId="0" fontId="4" fillId="2" borderId="0" xfId="0" applyFont="1" applyFill="1" applyBorder="1" applyAlignment="1" applyProtection="1">
      <alignment wrapText="1"/>
      <protection hidden="1"/>
    </xf>
    <xf numFmtId="164" fontId="4" fillId="2" borderId="0" xfId="1" applyFont="1" applyFill="1" applyBorder="1" applyProtection="1">
      <protection hidden="1"/>
    </xf>
    <xf numFmtId="164" fontId="3" fillId="2" borderId="0" xfId="1" applyFont="1" applyFill="1" applyBorder="1" applyProtection="1">
      <protection hidden="1"/>
    </xf>
    <xf numFmtId="165" fontId="3" fillId="2" borderId="0" xfId="1" applyNumberFormat="1" applyFont="1" applyFill="1" applyBorder="1" applyProtection="1">
      <protection hidden="1"/>
    </xf>
    <xf numFmtId="164" fontId="5" fillId="2" borderId="0" xfId="1" applyFont="1" applyFill="1" applyBorder="1" applyProtection="1">
      <protection hidden="1"/>
    </xf>
    <xf numFmtId="164" fontId="3" fillId="2" borderId="0" xfId="1" applyNumberFormat="1" applyFont="1" applyFill="1" applyBorder="1" applyProtection="1">
      <protection hidden="1"/>
    </xf>
    <xf numFmtId="49" fontId="5" fillId="4" borderId="1" xfId="0" applyNumberFormat="1" applyFont="1" applyFill="1" applyBorder="1" applyAlignment="1" applyProtection="1">
      <alignment horizontal="center"/>
      <protection hidden="1"/>
    </xf>
    <xf numFmtId="0" fontId="5" fillId="2" borderId="12" xfId="0" applyFont="1" applyFill="1" applyBorder="1" applyAlignment="1" applyProtection="1">
      <alignment horizontal="center" wrapText="1"/>
      <protection hidden="1"/>
    </xf>
    <xf numFmtId="164" fontId="5" fillId="4" borderId="1" xfId="1" applyFont="1" applyFill="1" applyBorder="1" applyAlignment="1" applyProtection="1">
      <alignment horizontal="center" wrapText="1"/>
      <protection hidden="1"/>
    </xf>
    <xf numFmtId="165" fontId="5" fillId="4" borderId="1" xfId="1" applyNumberFormat="1" applyFont="1" applyFill="1" applyBorder="1" applyAlignment="1" applyProtection="1">
      <alignment horizontal="center" wrapText="1"/>
      <protection hidden="1"/>
    </xf>
    <xf numFmtId="49" fontId="5" fillId="2" borderId="2" xfId="0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center" wrapText="1"/>
      <protection hidden="1"/>
    </xf>
    <xf numFmtId="164" fontId="5" fillId="5" borderId="1" xfId="1" applyFont="1" applyFill="1" applyBorder="1" applyAlignment="1" applyProtection="1">
      <alignment horizontal="center" wrapText="1"/>
      <protection hidden="1"/>
    </xf>
    <xf numFmtId="165" fontId="5" fillId="5" borderId="1" xfId="1" applyNumberFormat="1" applyFont="1" applyFill="1" applyBorder="1" applyAlignment="1" applyProtection="1">
      <alignment wrapText="1"/>
      <protection hidden="1"/>
    </xf>
    <xf numFmtId="165" fontId="5" fillId="5" borderId="1" xfId="1" applyNumberFormat="1" applyFont="1" applyFill="1" applyBorder="1" applyAlignment="1" applyProtection="1">
      <alignment horizontal="center" wrapText="1"/>
      <protection hidden="1"/>
    </xf>
    <xf numFmtId="9" fontId="5" fillId="5" borderId="1" xfId="0" applyNumberFormat="1" applyFont="1" applyFill="1" applyBorder="1" applyAlignment="1" applyProtection="1">
      <alignment horizontal="center" wrapText="1"/>
      <protection hidden="1"/>
    </xf>
    <xf numFmtId="9" fontId="5" fillId="5" borderId="1" xfId="2" applyFont="1" applyFill="1" applyBorder="1" applyAlignment="1" applyProtection="1">
      <alignment horizontal="center" wrapText="1"/>
      <protection hidden="1"/>
    </xf>
    <xf numFmtId="49" fontId="5" fillId="3" borderId="10" xfId="0" applyNumberFormat="1" applyFont="1" applyFill="1" applyBorder="1" applyAlignment="1" applyProtection="1">
      <alignment horizontal="center"/>
      <protection hidden="1"/>
    </xf>
    <xf numFmtId="0" fontId="8" fillId="3" borderId="11" xfId="0" applyFont="1" applyFill="1" applyBorder="1" applyAlignment="1" applyProtection="1">
      <alignment horizontal="left" wrapText="1"/>
      <protection hidden="1"/>
    </xf>
    <xf numFmtId="0" fontId="3" fillId="3" borderId="11" xfId="1" applyNumberFormat="1" applyFont="1" applyFill="1" applyBorder="1" applyProtection="1">
      <protection hidden="1"/>
    </xf>
    <xf numFmtId="164" fontId="3" fillId="3" borderId="11" xfId="1" applyFont="1" applyFill="1" applyBorder="1" applyProtection="1">
      <protection hidden="1"/>
    </xf>
    <xf numFmtId="165" fontId="3" fillId="3" borderId="11" xfId="1" applyNumberFormat="1" applyFont="1" applyFill="1" applyBorder="1" applyProtection="1">
      <protection hidden="1"/>
    </xf>
    <xf numFmtId="164" fontId="5" fillId="3" borderId="11" xfId="1" applyFont="1" applyFill="1" applyBorder="1" applyProtection="1">
      <protection hidden="1"/>
    </xf>
    <xf numFmtId="9" fontId="5" fillId="3" borderId="11" xfId="0" applyNumberFormat="1" applyFont="1" applyFill="1" applyBorder="1" applyProtection="1">
      <protection hidden="1"/>
    </xf>
    <xf numFmtId="0" fontId="5" fillId="3" borderId="11" xfId="0" applyFont="1" applyFill="1" applyBorder="1" applyProtection="1">
      <protection hidden="1"/>
    </xf>
    <xf numFmtId="164" fontId="3" fillId="3" borderId="12" xfId="1" applyFont="1" applyFill="1" applyBorder="1" applyProtection="1">
      <protection hidden="1"/>
    </xf>
    <xf numFmtId="49" fontId="5" fillId="2" borderId="13" xfId="0" applyNumberFormat="1" applyFont="1" applyFill="1" applyBorder="1" applyAlignment="1" applyProtection="1">
      <alignment horizontal="center"/>
      <protection hidden="1"/>
    </xf>
    <xf numFmtId="0" fontId="8" fillId="2" borderId="16" xfId="0" applyFont="1" applyFill="1" applyBorder="1" applyAlignment="1" applyProtection="1">
      <alignment horizontal="left" wrapText="1"/>
      <protection hidden="1"/>
    </xf>
    <xf numFmtId="0" fontId="3" fillId="2" borderId="19" xfId="0" applyFont="1" applyFill="1" applyBorder="1" applyProtection="1">
      <protection hidden="1"/>
    </xf>
    <xf numFmtId="164" fontId="3" fillId="2" borderId="19" xfId="1" applyFont="1" applyFill="1" applyBorder="1" applyProtection="1">
      <protection hidden="1"/>
    </xf>
    <xf numFmtId="165" fontId="3" fillId="2" borderId="19" xfId="1" applyNumberFormat="1" applyFont="1" applyFill="1" applyBorder="1" applyProtection="1">
      <protection hidden="1"/>
    </xf>
    <xf numFmtId="164" fontId="5" fillId="2" borderId="19" xfId="1" applyFont="1" applyFill="1" applyBorder="1" applyProtection="1">
      <protection hidden="1"/>
    </xf>
    <xf numFmtId="164" fontId="3" fillId="2" borderId="19" xfId="1" applyNumberFormat="1" applyFont="1" applyFill="1" applyBorder="1" applyProtection="1">
      <protection hidden="1"/>
    </xf>
    <xf numFmtId="49" fontId="9" fillId="2" borderId="14" xfId="0" applyNumberFormat="1" applyFont="1" applyFill="1" applyBorder="1" applyAlignment="1" applyProtection="1">
      <alignment horizontal="center"/>
      <protection hidden="1"/>
    </xf>
    <xf numFmtId="0" fontId="10" fillId="2" borderId="17" xfId="0" applyFont="1" applyFill="1" applyBorder="1" applyAlignment="1" applyProtection="1">
      <alignment horizontal="left" wrapText="1"/>
      <protection hidden="1"/>
    </xf>
    <xf numFmtId="0" fontId="11" fillId="2" borderId="20" xfId="0" applyFont="1" applyFill="1" applyBorder="1" applyProtection="1">
      <protection hidden="1"/>
    </xf>
    <xf numFmtId="164" fontId="11" fillId="2" borderId="20" xfId="1" applyFont="1" applyFill="1" applyBorder="1" applyProtection="1">
      <protection hidden="1"/>
    </xf>
    <xf numFmtId="165" fontId="5" fillId="2" borderId="20" xfId="1" applyNumberFormat="1" applyFont="1" applyFill="1" applyBorder="1" applyAlignment="1" applyProtection="1">
      <alignment wrapText="1"/>
      <protection hidden="1"/>
    </xf>
    <xf numFmtId="164" fontId="5" fillId="2" borderId="20" xfId="1" applyFont="1" applyFill="1" applyBorder="1" applyProtection="1">
      <protection hidden="1"/>
    </xf>
    <xf numFmtId="164" fontId="5" fillId="2" borderId="20" xfId="1" applyNumberFormat="1" applyFont="1" applyFill="1" applyBorder="1" applyProtection="1">
      <protection hidden="1"/>
    </xf>
    <xf numFmtId="165" fontId="5" fillId="2" borderId="20" xfId="1" applyNumberFormat="1" applyFont="1" applyFill="1" applyBorder="1" applyProtection="1">
      <protection hidden="1"/>
    </xf>
    <xf numFmtId="164" fontId="5" fillId="2" borderId="20" xfId="1" applyFont="1" applyFill="1" applyBorder="1" applyAlignment="1" applyProtection="1">
      <alignment wrapText="1"/>
      <protection hidden="1"/>
    </xf>
    <xf numFmtId="164" fontId="9" fillId="2" borderId="20" xfId="1" applyFont="1" applyFill="1" applyBorder="1" applyProtection="1">
      <protection hidden="1"/>
    </xf>
    <xf numFmtId="49" fontId="5" fillId="2" borderId="14" xfId="0" applyNumberFormat="1" applyFont="1" applyFill="1" applyBorder="1" applyProtection="1">
      <protection hidden="1"/>
    </xf>
    <xf numFmtId="0" fontId="5" fillId="2" borderId="17" xfId="0" applyFont="1" applyFill="1" applyBorder="1" applyAlignment="1" applyProtection="1">
      <alignment wrapText="1"/>
      <protection hidden="1"/>
    </xf>
    <xf numFmtId="0" fontId="5" fillId="2" borderId="20" xfId="1" applyNumberFormat="1" applyFont="1" applyFill="1" applyBorder="1" applyProtection="1">
      <protection hidden="1"/>
    </xf>
    <xf numFmtId="49" fontId="5" fillId="2" borderId="14" xfId="0" applyNumberFormat="1" applyFont="1" applyFill="1" applyBorder="1" applyAlignment="1" applyProtection="1">
      <alignment horizontal="left"/>
      <protection hidden="1"/>
    </xf>
    <xf numFmtId="49" fontId="5" fillId="2" borderId="15" xfId="0" applyNumberFormat="1" applyFont="1" applyFill="1" applyBorder="1" applyProtection="1">
      <protection hidden="1"/>
    </xf>
    <xf numFmtId="0" fontId="12" fillId="2" borderId="18" xfId="0" applyFont="1" applyFill="1" applyBorder="1" applyAlignment="1" applyProtection="1">
      <alignment wrapText="1"/>
      <protection hidden="1"/>
    </xf>
    <xf numFmtId="164" fontId="5" fillId="2" borderId="21" xfId="1" applyFont="1" applyFill="1" applyBorder="1" applyProtection="1">
      <protection hidden="1"/>
    </xf>
    <xf numFmtId="165" fontId="5" fillId="2" borderId="21" xfId="1" applyNumberFormat="1" applyFont="1" applyFill="1" applyBorder="1" applyProtection="1">
      <protection hidden="1"/>
    </xf>
    <xf numFmtId="165" fontId="3" fillId="2" borderId="21" xfId="1" applyNumberFormat="1" applyFont="1" applyFill="1" applyBorder="1" applyProtection="1">
      <protection hidden="1"/>
    </xf>
    <xf numFmtId="49" fontId="5" fillId="2" borderId="13" xfId="0" applyNumberFormat="1" applyFont="1" applyFill="1" applyBorder="1" applyProtection="1">
      <protection hidden="1"/>
    </xf>
    <xf numFmtId="0" fontId="13" fillId="2" borderId="16" xfId="0" applyFont="1" applyFill="1" applyBorder="1" applyAlignment="1" applyProtection="1">
      <alignment wrapText="1"/>
      <protection hidden="1"/>
    </xf>
    <xf numFmtId="0" fontId="12" fillId="2" borderId="19" xfId="0" applyFont="1" applyFill="1" applyBorder="1" applyProtection="1">
      <protection hidden="1"/>
    </xf>
    <xf numFmtId="165" fontId="5" fillId="2" borderId="19" xfId="1" applyNumberFormat="1" applyFont="1" applyFill="1" applyBorder="1" applyProtection="1">
      <protection hidden="1"/>
    </xf>
    <xf numFmtId="164" fontId="5" fillId="2" borderId="19" xfId="1" applyNumberFormat="1" applyFont="1" applyFill="1" applyBorder="1" applyProtection="1">
      <protection hidden="1"/>
    </xf>
    <xf numFmtId="0" fontId="5" fillId="2" borderId="17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Border="1" applyProtection="1">
      <protection hidden="1"/>
    </xf>
    <xf numFmtId="0" fontId="5" fillId="2" borderId="17" xfId="0" applyFont="1" applyFill="1" applyBorder="1" applyAlignment="1" applyProtection="1">
      <alignment vertical="top" wrapText="1"/>
      <protection hidden="1"/>
    </xf>
    <xf numFmtId="49" fontId="14" fillId="2" borderId="14" xfId="0" applyNumberFormat="1" applyFont="1" applyFill="1" applyBorder="1" applyProtection="1">
      <protection hidden="1"/>
    </xf>
    <xf numFmtId="164" fontId="14" fillId="2" borderId="20" xfId="1" applyFont="1" applyFill="1" applyBorder="1" applyProtection="1">
      <protection hidden="1"/>
    </xf>
    <xf numFmtId="165" fontId="14" fillId="2" borderId="20" xfId="1" applyNumberFormat="1" applyFont="1" applyFill="1" applyBorder="1" applyProtection="1">
      <protection hidden="1"/>
    </xf>
    <xf numFmtId="49" fontId="3" fillId="2" borderId="15" xfId="0" applyNumberFormat="1" applyFont="1" applyFill="1" applyBorder="1" applyProtection="1">
      <protection hidden="1"/>
    </xf>
    <xf numFmtId="0" fontId="3" fillId="2" borderId="18" xfId="0" applyFont="1" applyFill="1" applyBorder="1" applyAlignment="1" applyProtection="1">
      <alignment wrapText="1"/>
      <protection hidden="1"/>
    </xf>
    <xf numFmtId="0" fontId="3" fillId="2" borderId="21" xfId="0" applyNumberFormat="1" applyFont="1" applyFill="1" applyBorder="1" applyProtection="1">
      <protection hidden="1"/>
    </xf>
    <xf numFmtId="164" fontId="3" fillId="2" borderId="21" xfId="1" applyFont="1" applyFill="1" applyBorder="1" applyProtection="1">
      <protection hidden="1"/>
    </xf>
    <xf numFmtId="164" fontId="3" fillId="2" borderId="21" xfId="1" applyNumberFormat="1" applyFont="1" applyFill="1" applyBorder="1" applyProtection="1">
      <protection hidden="1"/>
    </xf>
    <xf numFmtId="0" fontId="3" fillId="2" borderId="4" xfId="0" applyFont="1" applyFill="1" applyBorder="1" applyAlignment="1" applyProtection="1">
      <alignment wrapText="1"/>
      <protection hidden="1"/>
    </xf>
    <xf numFmtId="0" fontId="3" fillId="2" borderId="4" xfId="1" applyNumberFormat="1" applyFont="1" applyFill="1" applyBorder="1" applyAlignment="1" applyProtection="1">
      <alignment wrapText="1"/>
      <protection hidden="1"/>
    </xf>
    <xf numFmtId="164" fontId="3" fillId="2" borderId="4" xfId="1" applyFont="1" applyFill="1" applyBorder="1" applyAlignment="1" applyProtection="1">
      <alignment wrapText="1"/>
      <protection hidden="1"/>
    </xf>
    <xf numFmtId="165" fontId="3" fillId="2" borderId="4" xfId="1" applyNumberFormat="1" applyFont="1" applyFill="1" applyBorder="1" applyAlignment="1" applyProtection="1">
      <alignment wrapText="1"/>
      <protection hidden="1"/>
    </xf>
    <xf numFmtId="164" fontId="3" fillId="2" borderId="4" xfId="1" applyNumberFormat="1" applyFont="1" applyFill="1" applyBorder="1" applyAlignment="1" applyProtection="1">
      <alignment wrapText="1"/>
      <protection hidden="1"/>
    </xf>
    <xf numFmtId="165" fontId="3" fillId="2" borderId="7" xfId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164" fontId="3" fillId="2" borderId="0" xfId="1" applyFont="1" applyFill="1" applyBorder="1" applyAlignment="1" applyProtection="1">
      <alignment wrapText="1"/>
      <protection hidden="1"/>
    </xf>
    <xf numFmtId="165" fontId="3" fillId="2" borderId="0" xfId="1" applyNumberFormat="1" applyFont="1" applyFill="1" applyBorder="1" applyAlignment="1" applyProtection="1">
      <alignment wrapText="1"/>
      <protection hidden="1"/>
    </xf>
    <xf numFmtId="164" fontId="3" fillId="2" borderId="0" xfId="1" applyNumberFormat="1" applyFont="1" applyFill="1" applyBorder="1" applyAlignment="1" applyProtection="1">
      <alignment wrapText="1"/>
      <protection hidden="1"/>
    </xf>
    <xf numFmtId="165" fontId="3" fillId="2" borderId="5" xfId="1" applyNumberFormat="1" applyFont="1" applyFill="1" applyBorder="1" applyAlignment="1" applyProtection="1">
      <alignment wrapText="1"/>
      <protection hidden="1"/>
    </xf>
    <xf numFmtId="0" fontId="18" fillId="2" borderId="0" xfId="0" applyFont="1" applyFill="1" applyBorder="1" applyAlignment="1" applyProtection="1">
      <alignment wrapText="1"/>
      <protection hidden="1"/>
    </xf>
    <xf numFmtId="0" fontId="17" fillId="2" borderId="0" xfId="0" applyFont="1" applyFill="1" applyBorder="1" applyProtection="1">
      <protection hidden="1"/>
    </xf>
    <xf numFmtId="0" fontId="17" fillId="2" borderId="0" xfId="0" applyFont="1" applyFill="1" applyBorder="1" applyAlignment="1" applyProtection="1">
      <alignment wrapText="1"/>
      <protection hidden="1"/>
    </xf>
    <xf numFmtId="164" fontId="17" fillId="2" borderId="0" xfId="1" applyFont="1" applyFill="1" applyBorder="1" applyAlignment="1" applyProtection="1">
      <alignment wrapText="1"/>
      <protection hidden="1"/>
    </xf>
    <xf numFmtId="165" fontId="17" fillId="2" borderId="0" xfId="1" applyNumberFormat="1" applyFont="1" applyFill="1" applyBorder="1" applyAlignment="1" applyProtection="1">
      <alignment wrapText="1"/>
      <protection hidden="1"/>
    </xf>
    <xf numFmtId="164" fontId="17" fillId="2" borderId="0" xfId="1" applyNumberFormat="1" applyFont="1" applyFill="1" applyBorder="1" applyAlignment="1" applyProtection="1">
      <alignment wrapText="1"/>
      <protection hidden="1"/>
    </xf>
    <xf numFmtId="165" fontId="17" fillId="2" borderId="5" xfId="1" applyNumberFormat="1" applyFont="1" applyFill="1" applyBorder="1" applyAlignment="1" applyProtection="1">
      <alignment wrapText="1"/>
      <protection hidden="1"/>
    </xf>
    <xf numFmtId="0" fontId="7" fillId="4" borderId="6" xfId="0" applyFont="1" applyFill="1" applyBorder="1" applyProtection="1">
      <protection hidden="1"/>
    </xf>
    <xf numFmtId="0" fontId="3" fillId="4" borderId="4" xfId="0" applyFont="1" applyFill="1" applyBorder="1" applyAlignment="1" applyProtection="1">
      <alignment wrapText="1"/>
      <protection hidden="1"/>
    </xf>
    <xf numFmtId="0" fontId="3" fillId="4" borderId="4" xfId="1" applyNumberFormat="1" applyFont="1" applyFill="1" applyBorder="1" applyAlignment="1" applyProtection="1">
      <alignment wrapText="1"/>
      <protection hidden="1"/>
    </xf>
    <xf numFmtId="164" fontId="3" fillId="4" borderId="4" xfId="1" applyFont="1" applyFill="1" applyBorder="1" applyAlignment="1" applyProtection="1">
      <alignment wrapText="1"/>
      <protection hidden="1"/>
    </xf>
    <xf numFmtId="165" fontId="3" fillId="4" borderId="4" xfId="1" applyNumberFormat="1" applyFont="1" applyFill="1" applyBorder="1" applyAlignment="1" applyProtection="1">
      <alignment wrapText="1"/>
      <protection hidden="1"/>
    </xf>
    <xf numFmtId="164" fontId="3" fillId="4" borderId="4" xfId="1" applyNumberFormat="1" applyFont="1" applyFill="1" applyBorder="1" applyAlignment="1" applyProtection="1">
      <alignment wrapText="1"/>
      <protection hidden="1"/>
    </xf>
    <xf numFmtId="165" fontId="3" fillId="4" borderId="7" xfId="1" applyNumberFormat="1" applyFont="1" applyFill="1" applyBorder="1" applyAlignment="1" applyProtection="1">
      <alignment wrapText="1"/>
      <protection hidden="1"/>
    </xf>
    <xf numFmtId="0" fontId="18" fillId="4" borderId="2" xfId="0" applyFont="1" applyFill="1" applyBorder="1" applyAlignment="1" applyProtection="1">
      <protection hidden="1"/>
    </xf>
    <xf numFmtId="0" fontId="18" fillId="4" borderId="0" xfId="0" applyFont="1" applyFill="1" applyBorder="1" applyAlignment="1" applyProtection="1">
      <alignment wrapText="1"/>
      <protection hidden="1"/>
    </xf>
    <xf numFmtId="164" fontId="18" fillId="4" borderId="0" xfId="0" applyNumberFormat="1" applyFont="1" applyFill="1" applyBorder="1" applyAlignment="1" applyProtection="1">
      <alignment wrapText="1"/>
      <protection hidden="1"/>
    </xf>
    <xf numFmtId="0" fontId="18" fillId="4" borderId="5" xfId="0" applyFont="1" applyFill="1" applyBorder="1" applyAlignment="1" applyProtection="1">
      <alignment wrapText="1"/>
      <protection hidden="1"/>
    </xf>
    <xf numFmtId="0" fontId="3" fillId="4" borderId="8" xfId="0" applyFont="1" applyFill="1" applyBorder="1" applyProtection="1">
      <protection hidden="1"/>
    </xf>
    <xf numFmtId="0" fontId="3" fillId="4" borderId="3" xfId="0" applyFont="1" applyFill="1" applyBorder="1" applyAlignment="1" applyProtection="1">
      <alignment wrapText="1"/>
      <protection hidden="1"/>
    </xf>
    <xf numFmtId="0" fontId="3" fillId="4" borderId="3" xfId="1" applyNumberFormat="1" applyFont="1" applyFill="1" applyBorder="1" applyAlignment="1" applyProtection="1">
      <alignment wrapText="1"/>
      <protection hidden="1"/>
    </xf>
    <xf numFmtId="164" fontId="3" fillId="4" borderId="3" xfId="1" applyFont="1" applyFill="1" applyBorder="1" applyAlignment="1" applyProtection="1">
      <alignment wrapText="1"/>
      <protection hidden="1"/>
    </xf>
    <xf numFmtId="165" fontId="3" fillId="4" borderId="3" xfId="1" applyNumberFormat="1" applyFont="1" applyFill="1" applyBorder="1" applyAlignment="1" applyProtection="1">
      <alignment wrapText="1"/>
      <protection hidden="1"/>
    </xf>
    <xf numFmtId="164" fontId="3" fillId="4" borderId="3" xfId="1" applyNumberFormat="1" applyFont="1" applyFill="1" applyBorder="1" applyAlignment="1" applyProtection="1">
      <alignment wrapText="1"/>
      <protection hidden="1"/>
    </xf>
    <xf numFmtId="165" fontId="3" fillId="4" borderId="9" xfId="1" applyNumberFormat="1" applyFont="1" applyFill="1" applyBorder="1" applyAlignment="1" applyProtection="1">
      <alignment wrapText="1"/>
      <protection hidden="1"/>
    </xf>
    <xf numFmtId="49" fontId="3" fillId="2" borderId="0" xfId="0" applyNumberFormat="1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left" wrapText="1"/>
      <protection hidden="1"/>
    </xf>
    <xf numFmtId="0" fontId="3" fillId="2" borderId="0" xfId="0" applyNumberFormat="1" applyFont="1" applyFill="1" applyBorder="1" applyProtection="1">
      <protection hidden="1"/>
    </xf>
    <xf numFmtId="164" fontId="2" fillId="3" borderId="11" xfId="1" applyFont="1" applyFill="1" applyBorder="1" applyAlignment="1" applyProtection="1">
      <protection hidden="1"/>
    </xf>
    <xf numFmtId="164" fontId="5" fillId="5" borderId="1" xfId="1" applyFont="1" applyFill="1" applyBorder="1" applyAlignment="1" applyProtection="1">
      <alignment wrapText="1"/>
      <protection hidden="1"/>
    </xf>
    <xf numFmtId="164" fontId="18" fillId="4" borderId="0" xfId="1" applyFont="1" applyFill="1" applyBorder="1" applyAlignment="1" applyProtection="1">
      <alignment wrapText="1"/>
      <protection hidden="1"/>
    </xf>
    <xf numFmtId="165" fontId="5" fillId="6" borderId="19" xfId="1" applyNumberFormat="1" applyFont="1" applyFill="1" applyBorder="1" applyProtection="1">
      <protection hidden="1"/>
    </xf>
    <xf numFmtId="164" fontId="5" fillId="6" borderId="19" xfId="1" applyFont="1" applyFill="1" applyBorder="1" applyProtection="1">
      <protection hidden="1"/>
    </xf>
    <xf numFmtId="164" fontId="5" fillId="6" borderId="20" xfId="1" applyFont="1" applyFill="1" applyBorder="1" applyProtection="1">
      <protection hidden="1"/>
    </xf>
    <xf numFmtId="165" fontId="3" fillId="6" borderId="21" xfId="1" applyNumberFormat="1" applyFont="1" applyFill="1" applyBorder="1" applyProtection="1">
      <protection hidden="1"/>
    </xf>
    <xf numFmtId="164" fontId="5" fillId="6" borderId="21" xfId="1" applyFont="1" applyFill="1" applyBorder="1" applyProtection="1">
      <protection hidden="1"/>
    </xf>
    <xf numFmtId="165" fontId="3" fillId="6" borderId="19" xfId="1" applyNumberFormat="1" applyFont="1" applyFill="1" applyBorder="1" applyProtection="1">
      <protection hidden="1"/>
    </xf>
    <xf numFmtId="0" fontId="3" fillId="6" borderId="19" xfId="0" applyFont="1" applyFill="1" applyBorder="1" applyProtection="1">
      <protection hidden="1"/>
    </xf>
    <xf numFmtId="164" fontId="3" fillId="6" borderId="19" xfId="1" applyFont="1" applyFill="1" applyBorder="1" applyProtection="1">
      <protection hidden="1"/>
    </xf>
    <xf numFmtId="165" fontId="5" fillId="6" borderId="20" xfId="1" applyNumberFormat="1" applyFont="1" applyFill="1" applyBorder="1" applyProtection="1">
      <protection hidden="1"/>
    </xf>
    <xf numFmtId="0" fontId="3" fillId="6" borderId="20" xfId="0" applyFont="1" applyFill="1" applyBorder="1" applyProtection="1">
      <protection hidden="1"/>
    </xf>
    <xf numFmtId="165" fontId="5" fillId="6" borderId="21" xfId="1" applyNumberFormat="1" applyFont="1" applyFill="1" applyBorder="1" applyProtection="1">
      <protection hidden="1"/>
    </xf>
    <xf numFmtId="165" fontId="5" fillId="0" borderId="20" xfId="1" applyNumberFormat="1" applyFont="1" applyFill="1" applyBorder="1" applyAlignment="1" applyProtection="1">
      <alignment wrapText="1"/>
      <protection hidden="1"/>
    </xf>
    <xf numFmtId="165" fontId="5" fillId="0" borderId="20" xfId="1" applyNumberFormat="1" applyFont="1" applyFill="1" applyBorder="1" applyProtection="1">
      <protection hidden="1"/>
    </xf>
    <xf numFmtId="164" fontId="5" fillId="0" borderId="20" xfId="1" applyFont="1" applyFill="1" applyBorder="1" applyAlignment="1" applyProtection="1">
      <alignment wrapText="1"/>
      <protection hidden="1"/>
    </xf>
    <xf numFmtId="164" fontId="5" fillId="0" borderId="20" xfId="1" applyFont="1" applyFill="1" applyBorder="1" applyProtection="1">
      <protection hidden="1"/>
    </xf>
    <xf numFmtId="164" fontId="5" fillId="0" borderId="21" xfId="1" applyFont="1" applyFill="1" applyBorder="1" applyProtection="1">
      <protection hidden="1"/>
    </xf>
    <xf numFmtId="165" fontId="5" fillId="0" borderId="21" xfId="1" applyNumberFormat="1" applyFont="1" applyFill="1" applyBorder="1" applyProtection="1">
      <protection hidden="1"/>
    </xf>
    <xf numFmtId="165" fontId="3" fillId="0" borderId="21" xfId="1" applyNumberFormat="1" applyFont="1" applyFill="1" applyBorder="1" applyProtection="1">
      <protection hidden="1"/>
    </xf>
    <xf numFmtId="164" fontId="5" fillId="0" borderId="21" xfId="1" applyNumberFormat="1" applyFont="1" applyFill="1" applyBorder="1" applyProtection="1">
      <protection hidden="1"/>
    </xf>
    <xf numFmtId="0" fontId="6" fillId="3" borderId="10" xfId="0" applyFont="1" applyFill="1" applyBorder="1" applyAlignment="1" applyProtection="1">
      <protection hidden="1"/>
    </xf>
    <xf numFmtId="0" fontId="6" fillId="3" borderId="11" xfId="0" applyFont="1" applyFill="1" applyBorder="1" applyAlignment="1" applyProtection="1">
      <protection hidden="1"/>
    </xf>
    <xf numFmtId="0" fontId="6" fillId="3" borderId="12" xfId="0" applyFont="1" applyFill="1" applyBorder="1" applyAlignment="1" applyProtection="1">
      <protection hidden="1"/>
    </xf>
    <xf numFmtId="0" fontId="5" fillId="4" borderId="1" xfId="1" applyNumberFormat="1" applyFont="1" applyFill="1" applyBorder="1" applyAlignment="1" applyProtection="1">
      <alignment horizontal="center" wrapText="1"/>
      <protection hidden="1"/>
    </xf>
    <xf numFmtId="0" fontId="5" fillId="5" borderId="1" xfId="1" applyNumberFormat="1" applyFont="1" applyFill="1" applyBorder="1" applyAlignment="1" applyProtection="1">
      <alignment horizontal="center" wrapText="1"/>
      <protection hidden="1"/>
    </xf>
    <xf numFmtId="0" fontId="6" fillId="3" borderId="10" xfId="0" applyFont="1" applyFill="1" applyBorder="1" applyAlignment="1" applyProtection="1">
      <alignment horizontal="center"/>
      <protection hidden="1"/>
    </xf>
    <xf numFmtId="0" fontId="6" fillId="3" borderId="11" xfId="0" applyFont="1" applyFill="1" applyBorder="1" applyAlignment="1" applyProtection="1">
      <alignment horizontal="center"/>
      <protection hidden="1"/>
    </xf>
    <xf numFmtId="165" fontId="3" fillId="3" borderId="12" xfId="1" applyNumberFormat="1" applyFont="1" applyFill="1" applyBorder="1" applyProtection="1">
      <protection hidden="1"/>
    </xf>
    <xf numFmtId="164" fontId="12" fillId="2" borderId="19" xfId="1" applyFont="1" applyFill="1" applyBorder="1" applyProtection="1">
      <protection hidden="1"/>
    </xf>
    <xf numFmtId="164" fontId="9" fillId="6" borderId="19" xfId="1" applyFont="1" applyFill="1" applyBorder="1" applyProtection="1">
      <protection hidden="1"/>
    </xf>
    <xf numFmtId="164" fontId="9" fillId="2" borderId="19" xfId="1" applyFont="1" applyFill="1" applyBorder="1" applyProtection="1">
      <protection hidden="1"/>
    </xf>
    <xf numFmtId="49" fontId="5" fillId="2" borderId="17" xfId="0" applyNumberFormat="1" applyFont="1" applyFill="1" applyBorder="1" applyAlignment="1" applyProtection="1">
      <alignment wrapText="1"/>
      <protection hidden="1"/>
    </xf>
    <xf numFmtId="164" fontId="22" fillId="2" borderId="20" xfId="1" applyFont="1" applyFill="1" applyBorder="1" applyProtection="1">
      <protection hidden="1"/>
    </xf>
    <xf numFmtId="165" fontId="22" fillId="0" borderId="20" xfId="1" applyNumberFormat="1" applyFont="1" applyFill="1" applyBorder="1" applyProtection="1">
      <protection hidden="1"/>
    </xf>
    <xf numFmtId="164" fontId="22" fillId="6" borderId="20" xfId="1" applyFont="1" applyFill="1" applyBorder="1" applyProtection="1">
      <protection hidden="1"/>
    </xf>
    <xf numFmtId="49" fontId="5" fillId="2" borderId="22" xfId="0" applyNumberFormat="1" applyFont="1" applyFill="1" applyBorder="1" applyProtection="1">
      <protection hidden="1"/>
    </xf>
    <xf numFmtId="49" fontId="5" fillId="2" borderId="23" xfId="0" applyNumberFormat="1" applyFont="1" applyFill="1" applyBorder="1" applyAlignment="1" applyProtection="1">
      <alignment wrapText="1"/>
      <protection hidden="1"/>
    </xf>
    <xf numFmtId="164" fontId="5" fillId="2" borderId="24" xfId="1" applyFont="1" applyFill="1" applyBorder="1" applyProtection="1">
      <protection hidden="1"/>
    </xf>
    <xf numFmtId="165" fontId="23" fillId="0" borderId="24" xfId="1" applyNumberFormat="1" applyFont="1" applyFill="1" applyBorder="1" applyProtection="1">
      <protection hidden="1"/>
    </xf>
    <xf numFmtId="164" fontId="23" fillId="0" borderId="24" xfId="1" applyFont="1" applyFill="1" applyBorder="1" applyProtection="1">
      <protection hidden="1"/>
    </xf>
    <xf numFmtId="164" fontId="22" fillId="2" borderId="24" xfId="1" applyFont="1" applyFill="1" applyBorder="1" applyProtection="1">
      <protection hidden="1"/>
    </xf>
    <xf numFmtId="165" fontId="22" fillId="0" borderId="24" xfId="1" applyNumberFormat="1" applyFont="1" applyFill="1" applyBorder="1" applyProtection="1">
      <protection hidden="1"/>
    </xf>
    <xf numFmtId="164" fontId="22" fillId="6" borderId="24" xfId="1" applyFont="1" applyFill="1" applyBorder="1" applyProtection="1">
      <protection hidden="1"/>
    </xf>
    <xf numFmtId="165" fontId="5" fillId="2" borderId="24" xfId="1" applyNumberFormat="1" applyFont="1" applyFill="1" applyBorder="1" applyProtection="1">
      <protection hidden="1"/>
    </xf>
    <xf numFmtId="0" fontId="15" fillId="2" borderId="6" xfId="0" applyFont="1" applyFill="1" applyBorder="1" applyAlignment="1" applyProtection="1">
      <protection hidden="1"/>
    </xf>
    <xf numFmtId="0" fontId="3" fillId="2" borderId="2" xfId="0" applyFont="1" applyFill="1" applyBorder="1" applyAlignment="1" applyProtection="1">
      <protection hidden="1"/>
    </xf>
    <xf numFmtId="0" fontId="18" fillId="2" borderId="2" xfId="0" applyFont="1" applyFill="1" applyBorder="1" applyAlignment="1" applyProtection="1">
      <protection hidden="1"/>
    </xf>
    <xf numFmtId="0" fontId="18" fillId="2" borderId="0" xfId="0" applyFont="1" applyFill="1" applyBorder="1" applyAlignment="1" applyProtection="1">
      <protection hidden="1"/>
    </xf>
    <xf numFmtId="164" fontId="18" fillId="2" borderId="0" xfId="1" applyFont="1" applyFill="1" applyBorder="1" applyAlignment="1" applyProtection="1">
      <protection hidden="1"/>
    </xf>
    <xf numFmtId="0" fontId="18" fillId="2" borderId="0" xfId="0" applyFont="1" applyFill="1" applyBorder="1" applyAlignment="1" applyProtection="1">
      <alignment horizontal="left" wrapText="1"/>
      <protection hidden="1"/>
    </xf>
    <xf numFmtId="164" fontId="18" fillId="2" borderId="0" xfId="1" applyNumberFormat="1" applyFont="1" applyFill="1" applyBorder="1" applyAlignment="1" applyProtection="1">
      <alignment wrapText="1"/>
      <protection hidden="1"/>
    </xf>
    <xf numFmtId="164" fontId="18" fillId="2" borderId="0" xfId="1" applyFont="1" applyFill="1" applyBorder="1" applyAlignment="1" applyProtection="1">
      <alignment wrapText="1"/>
      <protection hidden="1"/>
    </xf>
    <xf numFmtId="165" fontId="18" fillId="2" borderId="0" xfId="1" applyNumberFormat="1" applyFont="1" applyFill="1" applyBorder="1" applyAlignment="1" applyProtection="1">
      <alignment wrapText="1"/>
      <protection hidden="1"/>
    </xf>
    <xf numFmtId="0" fontId="18" fillId="2" borderId="5" xfId="0" applyFont="1" applyFill="1" applyBorder="1" applyAlignment="1" applyProtection="1">
      <alignment wrapText="1"/>
      <protection hidden="1"/>
    </xf>
    <xf numFmtId="0" fontId="18" fillId="2" borderId="2" xfId="0" applyFont="1" applyFill="1" applyBorder="1" applyAlignment="1" applyProtection="1">
      <alignment horizontal="left"/>
      <protection hidden="1"/>
    </xf>
    <xf numFmtId="0" fontId="16" fillId="2" borderId="2" xfId="0" applyFont="1" applyFill="1" applyBorder="1" applyAlignment="1" applyProtection="1">
      <protection hidden="1"/>
    </xf>
    <xf numFmtId="0" fontId="24" fillId="2" borderId="2" xfId="0" applyFont="1" applyFill="1" applyBorder="1" applyAlignment="1" applyProtection="1">
      <protection hidden="1"/>
    </xf>
    <xf numFmtId="0" fontId="25" fillId="2" borderId="2" xfId="0" applyFont="1" applyFill="1" applyBorder="1" applyAlignment="1" applyProtection="1">
      <protection hidden="1"/>
    </xf>
    <xf numFmtId="0" fontId="26" fillId="2" borderId="0" xfId="0" applyFont="1" applyFill="1" applyBorder="1" applyAlignment="1" applyProtection="1">
      <alignment wrapText="1"/>
      <protection hidden="1"/>
    </xf>
    <xf numFmtId="164" fontId="26" fillId="2" borderId="0" xfId="1" applyFont="1" applyFill="1" applyBorder="1" applyAlignment="1" applyProtection="1">
      <alignment wrapText="1"/>
      <protection hidden="1"/>
    </xf>
    <xf numFmtId="165" fontId="26" fillId="2" borderId="0" xfId="1" applyNumberFormat="1" applyFont="1" applyFill="1" applyBorder="1" applyAlignment="1" applyProtection="1">
      <alignment wrapText="1"/>
      <protection hidden="1"/>
    </xf>
    <xf numFmtId="164" fontId="26" fillId="2" borderId="0" xfId="1" applyNumberFormat="1" applyFont="1" applyFill="1" applyBorder="1" applyAlignment="1" applyProtection="1">
      <alignment wrapText="1"/>
      <protection hidden="1"/>
    </xf>
    <xf numFmtId="165" fontId="26" fillId="2" borderId="5" xfId="1" applyNumberFormat="1" applyFont="1" applyFill="1" applyBorder="1" applyAlignment="1" applyProtection="1">
      <alignment wrapText="1"/>
      <protection hidden="1"/>
    </xf>
    <xf numFmtId="0" fontId="26" fillId="2" borderId="0" xfId="0" applyFont="1" applyFill="1" applyBorder="1" applyProtection="1">
      <protection hidden="1"/>
    </xf>
    <xf numFmtId="0" fontId="27" fillId="2" borderId="2" xfId="0" applyFont="1" applyFill="1" applyBorder="1" applyAlignment="1" applyProtection="1">
      <protection hidden="1"/>
    </xf>
    <xf numFmtId="0" fontId="28" fillId="2" borderId="2" xfId="0" applyFont="1" applyFill="1" applyBorder="1" applyAlignment="1" applyProtection="1">
      <protection hidden="1"/>
    </xf>
    <xf numFmtId="164" fontId="18" fillId="4" borderId="0" xfId="1" applyNumberFormat="1" applyFont="1" applyFill="1" applyBorder="1" applyAlignment="1" applyProtection="1">
      <alignment wrapText="1"/>
      <protection hidden="1"/>
    </xf>
    <xf numFmtId="165" fontId="18" fillId="4" borderId="0" xfId="1" applyNumberFormat="1" applyFont="1" applyFill="1" applyBorder="1" applyAlignment="1" applyProtection="1">
      <alignment wrapText="1"/>
      <protection hidden="1"/>
    </xf>
    <xf numFmtId="0" fontId="3" fillId="4" borderId="2" xfId="0" applyFont="1" applyFill="1" applyBorder="1" applyProtection="1">
      <protection hidden="1"/>
    </xf>
    <xf numFmtId="0" fontId="3" fillId="4" borderId="0" xfId="0" applyFont="1" applyFill="1" applyBorder="1" applyAlignment="1" applyProtection="1">
      <alignment wrapText="1"/>
      <protection hidden="1"/>
    </xf>
    <xf numFmtId="0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Font="1" applyFill="1" applyBorder="1" applyAlignment="1" applyProtection="1">
      <alignment wrapText="1"/>
      <protection hidden="1"/>
    </xf>
    <xf numFmtId="165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NumberFormat="1" applyFont="1" applyFill="1" applyBorder="1" applyAlignment="1" applyProtection="1">
      <alignment wrapText="1"/>
      <protection hidden="1"/>
    </xf>
    <xf numFmtId="165" fontId="3" fillId="4" borderId="5" xfId="1" applyNumberFormat="1" applyFont="1" applyFill="1" applyBorder="1" applyAlignment="1" applyProtection="1">
      <alignment wrapText="1"/>
      <protection hidden="1"/>
    </xf>
    <xf numFmtId="164" fontId="5" fillId="2" borderId="0" xfId="1" applyFont="1" applyFill="1" applyBorder="1" applyAlignment="1" applyProtection="1">
      <alignment wrapText="1"/>
      <protection hidden="1"/>
    </xf>
    <xf numFmtId="165" fontId="5" fillId="2" borderId="0" xfId="1" applyNumberFormat="1" applyFont="1" applyFill="1" applyBorder="1" applyAlignment="1" applyProtection="1">
      <alignment wrapText="1"/>
      <protection hidden="1"/>
    </xf>
    <xf numFmtId="164" fontId="11" fillId="2" borderId="0" xfId="1" applyFont="1" applyFill="1" applyBorder="1" applyProtection="1">
      <protection hidden="1"/>
    </xf>
    <xf numFmtId="168" fontId="11" fillId="2" borderId="0" xfId="0" applyNumberFormat="1" applyFont="1" applyFill="1" applyBorder="1" applyProtection="1">
      <protection hidden="1"/>
    </xf>
    <xf numFmtId="165" fontId="11" fillId="2" borderId="0" xfId="1" applyNumberFormat="1" applyFont="1" applyFill="1" applyBorder="1" applyProtection="1">
      <protection hidden="1"/>
    </xf>
    <xf numFmtId="0" fontId="11" fillId="2" borderId="0" xfId="0" applyFont="1" applyFill="1" applyBorder="1" applyProtection="1">
      <protection hidden="1"/>
    </xf>
    <xf numFmtId="2" fontId="11" fillId="2" borderId="0" xfId="0" applyNumberFormat="1" applyFont="1" applyFill="1" applyBorder="1" applyProtection="1">
      <protection hidden="1"/>
    </xf>
    <xf numFmtId="0" fontId="6" fillId="3" borderId="3" xfId="0" applyFont="1" applyFill="1" applyBorder="1" applyAlignment="1" applyProtection="1">
      <alignment horizontal="center" wrapText="1"/>
      <protection hidden="1"/>
    </xf>
    <xf numFmtId="0" fontId="5" fillId="4" borderId="1" xfId="0" applyFont="1" applyFill="1" applyBorder="1" applyAlignment="1" applyProtection="1">
      <alignment horizontal="center" wrapText="1"/>
      <protection hidden="1"/>
    </xf>
    <xf numFmtId="164" fontId="5" fillId="4" borderId="1" xfId="1" applyNumberFormat="1" applyFont="1" applyFill="1" applyBorder="1" applyAlignment="1" applyProtection="1">
      <alignment horizontal="center" wrapText="1"/>
      <protection hidden="1"/>
    </xf>
    <xf numFmtId="164" fontId="5" fillId="5" borderId="1" xfId="1" applyNumberFormat="1" applyFont="1" applyFill="1" applyBorder="1" applyAlignment="1" applyProtection="1">
      <alignment wrapText="1"/>
      <protection hidden="1"/>
    </xf>
    <xf numFmtId="0" fontId="7" fillId="4" borderId="25" xfId="1" applyNumberFormat="1" applyFont="1" applyFill="1" applyBorder="1" applyAlignment="1" applyProtection="1">
      <alignment horizontal="center" wrapText="1"/>
      <protection hidden="1"/>
    </xf>
    <xf numFmtId="164" fontId="7" fillId="4" borderId="25" xfId="1" applyFont="1" applyFill="1" applyBorder="1" applyAlignment="1" applyProtection="1">
      <alignment horizontal="center" wrapText="1"/>
      <protection hidden="1"/>
    </xf>
    <xf numFmtId="165" fontId="7" fillId="4" borderId="25" xfId="1" applyNumberFormat="1" applyFont="1" applyFill="1" applyBorder="1" applyAlignment="1" applyProtection="1">
      <alignment horizontal="center" wrapText="1"/>
      <protection hidden="1"/>
    </xf>
    <xf numFmtId="164" fontId="7" fillId="4" borderId="25" xfId="1" applyNumberFormat="1" applyFont="1" applyFill="1" applyBorder="1" applyAlignment="1" applyProtection="1">
      <alignment horizontal="center" wrapText="1"/>
      <protection hidden="1"/>
    </xf>
    <xf numFmtId="164" fontId="29" fillId="0" borderId="20" xfId="1" applyFont="1" applyFill="1" applyBorder="1" applyProtection="1">
      <protection hidden="1"/>
    </xf>
    <xf numFmtId="164" fontId="29" fillId="2" borderId="20" xfId="1" applyFont="1" applyFill="1" applyBorder="1" applyProtection="1">
      <protection hidden="1"/>
    </xf>
    <xf numFmtId="165" fontId="22" fillId="2" borderId="20" xfId="1" applyNumberFormat="1" applyFont="1" applyFill="1" applyBorder="1" applyAlignment="1" applyProtection="1">
      <alignment wrapText="1"/>
      <protection hidden="1"/>
    </xf>
    <xf numFmtId="165" fontId="22" fillId="0" borderId="20" xfId="1" applyNumberFormat="1" applyFont="1" applyFill="1" applyBorder="1" applyAlignment="1" applyProtection="1">
      <alignment wrapText="1"/>
      <protection hidden="1"/>
    </xf>
    <xf numFmtId="0" fontId="6" fillId="0" borderId="8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center"/>
      <protection hidden="1"/>
    </xf>
    <xf numFmtId="0" fontId="6" fillId="2" borderId="8" xfId="0" applyFont="1" applyFill="1" applyBorder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164" fontId="6" fillId="2" borderId="8" xfId="1" applyFont="1" applyFill="1" applyBorder="1" applyAlignment="1" applyProtection="1">
      <alignment horizontal="center"/>
      <protection hidden="1"/>
    </xf>
    <xf numFmtId="164" fontId="6" fillId="2" borderId="3" xfId="1" applyFont="1" applyFill="1" applyBorder="1" applyAlignment="1" applyProtection="1">
      <alignment horizontal="center"/>
      <protection hidden="1"/>
    </xf>
    <xf numFmtId="164" fontId="6" fillId="2" borderId="9" xfId="1" applyFont="1" applyFill="1" applyBorder="1" applyAlignment="1" applyProtection="1">
      <alignment horizontal="center"/>
      <protection hidden="1"/>
    </xf>
    <xf numFmtId="0" fontId="6" fillId="0" borderId="10" xfId="0" applyFont="1" applyFill="1" applyBorder="1" applyAlignment="1" applyProtection="1">
      <alignment horizontal="center"/>
      <protection hidden="1"/>
    </xf>
    <xf numFmtId="0" fontId="6" fillId="0" borderId="11" xfId="0" applyFont="1" applyFill="1" applyBorder="1" applyAlignment="1" applyProtection="1">
      <alignment horizontal="center"/>
      <protection hidden="1"/>
    </xf>
    <xf numFmtId="0" fontId="6" fillId="0" borderId="12" xfId="0" applyFont="1" applyFill="1" applyBorder="1" applyAlignment="1" applyProtection="1">
      <alignment horizontal="center"/>
      <protection hidden="1"/>
    </xf>
    <xf numFmtId="0" fontId="19" fillId="8" borderId="1" xfId="0" applyFont="1" applyFill="1" applyBorder="1" applyProtection="1">
      <protection hidden="1"/>
    </xf>
    <xf numFmtId="0" fontId="19" fillId="8" borderId="1" xfId="0" applyFont="1" applyFill="1" applyBorder="1" applyAlignment="1" applyProtection="1">
      <alignment horizontal="center"/>
      <protection hidden="1"/>
    </xf>
    <xf numFmtId="0" fontId="19" fillId="8" borderId="1" xfId="0" quotePrefix="1" applyFont="1" applyFill="1" applyBorder="1" applyAlignment="1" applyProtection="1">
      <alignment horizontal="center"/>
      <protection hidden="1"/>
    </xf>
    <xf numFmtId="0" fontId="19" fillId="8" borderId="1" xfId="0" applyFont="1" applyFill="1" applyBorder="1" applyAlignment="1" applyProtection="1">
      <alignment horizontal="center" wrapText="1"/>
      <protection hidden="1"/>
    </xf>
    <xf numFmtId="165" fontId="19" fillId="8" borderId="1" xfId="1" applyNumberFormat="1" applyFont="1" applyFill="1" applyBorder="1" applyAlignment="1" applyProtection="1">
      <alignment horizontal="center"/>
      <protection hidden="1"/>
    </xf>
    <xf numFmtId="166" fontId="19" fillId="8" borderId="1" xfId="1" applyNumberFormat="1" applyFont="1" applyFill="1" applyBorder="1" applyAlignment="1" applyProtection="1">
      <alignment horizontal="center" wrapText="1"/>
      <protection hidden="1"/>
    </xf>
    <xf numFmtId="167" fontId="19" fillId="8" borderId="1" xfId="1" applyNumberFormat="1" applyFont="1" applyFill="1" applyBorder="1" applyAlignment="1" applyProtection="1">
      <alignment horizontal="center" wrapText="1"/>
      <protection hidden="1"/>
    </xf>
    <xf numFmtId="0" fontId="19" fillId="0" borderId="0" xfId="0" applyFont="1" applyFill="1" applyProtection="1">
      <protection hidden="1"/>
    </xf>
    <xf numFmtId="0" fontId="19" fillId="7" borderId="1" xfId="0" applyFont="1" applyFill="1" applyBorder="1" applyProtection="1">
      <protection hidden="1"/>
    </xf>
    <xf numFmtId="0" fontId="19" fillId="7" borderId="1" xfId="0" applyFont="1" applyFill="1" applyBorder="1" applyAlignment="1" applyProtection="1">
      <alignment horizontal="center"/>
      <protection hidden="1"/>
    </xf>
    <xf numFmtId="165" fontId="20" fillId="7" borderId="1" xfId="1" applyNumberFormat="1" applyFont="1" applyFill="1" applyBorder="1" applyAlignment="1" applyProtection="1">
      <alignment horizontal="center"/>
      <protection hidden="1"/>
    </xf>
    <xf numFmtId="165" fontId="20" fillId="7" borderId="1" xfId="1" applyNumberFormat="1" applyFont="1" applyFill="1" applyBorder="1" applyProtection="1">
      <protection hidden="1"/>
    </xf>
    <xf numFmtId="165" fontId="20" fillId="7" borderId="1" xfId="1" applyNumberFormat="1" applyFont="1" applyFill="1" applyBorder="1" applyAlignment="1" applyProtection="1">
      <alignment horizontal="center" wrapText="1"/>
      <protection hidden="1"/>
    </xf>
    <xf numFmtId="0" fontId="20" fillId="0" borderId="0" xfId="0" applyFont="1" applyFill="1" applyProtection="1">
      <protection hidden="1"/>
    </xf>
    <xf numFmtId="0" fontId="19" fillId="0" borderId="1" xfId="0" applyFont="1" applyFill="1" applyBorder="1" applyProtection="1">
      <protection hidden="1"/>
    </xf>
    <xf numFmtId="0" fontId="19" fillId="0" borderId="1" xfId="0" applyFont="1" applyFill="1" applyBorder="1" applyAlignment="1" applyProtection="1">
      <alignment horizontal="center"/>
      <protection hidden="1"/>
    </xf>
    <xf numFmtId="165" fontId="20" fillId="0" borderId="1" xfId="1" applyNumberFormat="1" applyFont="1" applyFill="1" applyBorder="1" applyAlignment="1" applyProtection="1">
      <alignment horizontal="center"/>
      <protection hidden="1"/>
    </xf>
    <xf numFmtId="165" fontId="20" fillId="0" borderId="1" xfId="1" applyNumberFormat="1" applyFont="1" applyFill="1" applyBorder="1" applyProtection="1">
      <protection hidden="1"/>
    </xf>
    <xf numFmtId="165" fontId="20" fillId="0" borderId="1" xfId="1" applyNumberFormat="1" applyFont="1" applyFill="1" applyBorder="1" applyAlignment="1" applyProtection="1">
      <alignment horizontal="center" wrapText="1"/>
      <protection hidden="1"/>
    </xf>
    <xf numFmtId="0" fontId="19" fillId="7" borderId="1" xfId="0" applyFont="1" applyFill="1" applyBorder="1" applyAlignment="1" applyProtection="1">
      <alignment wrapText="1"/>
      <protection hidden="1"/>
    </xf>
    <xf numFmtId="0" fontId="19" fillId="0" borderId="1" xfId="0" applyFont="1" applyFill="1" applyBorder="1" applyAlignment="1" applyProtection="1">
      <alignment wrapText="1"/>
      <protection hidden="1"/>
    </xf>
    <xf numFmtId="0" fontId="20" fillId="7" borderId="1" xfId="0" applyFont="1" applyFill="1" applyBorder="1" applyAlignment="1" applyProtection="1">
      <alignment horizontal="center"/>
      <protection hidden="1"/>
    </xf>
    <xf numFmtId="0" fontId="20" fillId="7" borderId="1" xfId="0" applyFont="1" applyFill="1" applyBorder="1" applyProtection="1">
      <protection hidden="1"/>
    </xf>
    <xf numFmtId="165" fontId="21" fillId="7" borderId="1" xfId="1" applyNumberFormat="1" applyFont="1" applyFill="1" applyBorder="1" applyProtection="1">
      <protection hidden="1"/>
    </xf>
    <xf numFmtId="166" fontId="21" fillId="7" borderId="1" xfId="1" applyNumberFormat="1" applyFont="1" applyFill="1" applyBorder="1" applyAlignment="1" applyProtection="1">
      <alignment wrapText="1"/>
      <protection hidden="1"/>
    </xf>
    <xf numFmtId="167" fontId="21" fillId="7" borderId="1" xfId="1" applyNumberFormat="1" applyFont="1" applyFill="1" applyBorder="1" applyAlignment="1" applyProtection="1">
      <alignment wrapText="1"/>
      <protection hidden="1"/>
    </xf>
    <xf numFmtId="0" fontId="20" fillId="0" borderId="1" xfId="0" applyFont="1" applyFill="1" applyBorder="1" applyAlignment="1" applyProtection="1">
      <alignment horizontal="center"/>
      <protection hidden="1"/>
    </xf>
    <xf numFmtId="0" fontId="20" fillId="0" borderId="1" xfId="0" applyFont="1" applyFill="1" applyBorder="1" applyProtection="1">
      <protection hidden="1"/>
    </xf>
    <xf numFmtId="165" fontId="21" fillId="0" borderId="1" xfId="1" applyNumberFormat="1" applyFont="1" applyFill="1" applyBorder="1" applyProtection="1">
      <protection hidden="1"/>
    </xf>
    <xf numFmtId="166" fontId="21" fillId="9" borderId="1" xfId="1" applyNumberFormat="1" applyFont="1" applyFill="1" applyBorder="1" applyAlignment="1" applyProtection="1">
      <alignment wrapText="1"/>
      <protection hidden="1"/>
    </xf>
    <xf numFmtId="167" fontId="21" fillId="9" borderId="1" xfId="1" applyNumberFormat="1" applyFont="1" applyFill="1" applyBorder="1" applyAlignment="1" applyProtection="1">
      <alignment wrapText="1"/>
      <protection hidden="1"/>
    </xf>
    <xf numFmtId="166" fontId="20" fillId="7" borderId="1" xfId="1" applyNumberFormat="1" applyFont="1" applyFill="1" applyBorder="1" applyAlignment="1" applyProtection="1">
      <alignment horizontal="center" wrapText="1"/>
      <protection hidden="1"/>
    </xf>
    <xf numFmtId="167" fontId="20" fillId="7" borderId="1" xfId="1" applyNumberFormat="1" applyFont="1" applyFill="1" applyBorder="1" applyAlignment="1" applyProtection="1">
      <alignment horizontal="center" wrapText="1"/>
      <protection hidden="1"/>
    </xf>
    <xf numFmtId="166" fontId="20" fillId="0" borderId="1" xfId="1" applyNumberFormat="1" applyFont="1" applyFill="1" applyBorder="1" applyAlignment="1" applyProtection="1">
      <alignment horizontal="center" wrapText="1"/>
      <protection hidden="1"/>
    </xf>
    <xf numFmtId="167" fontId="20" fillId="0" borderId="1" xfId="1" applyNumberFormat="1" applyFont="1" applyFill="1" applyBorder="1" applyAlignment="1" applyProtection="1">
      <alignment horizontal="center" wrapText="1"/>
      <protection hidden="1"/>
    </xf>
    <xf numFmtId="0" fontId="20" fillId="8" borderId="1" xfId="0" applyFont="1" applyFill="1" applyBorder="1" applyAlignment="1" applyProtection="1">
      <alignment horizontal="center"/>
      <protection hidden="1"/>
    </xf>
    <xf numFmtId="0" fontId="20" fillId="8" borderId="1" xfId="0" applyFont="1" applyFill="1" applyBorder="1" applyProtection="1">
      <protection hidden="1"/>
    </xf>
    <xf numFmtId="165" fontId="21" fillId="8" borderId="1" xfId="1" applyNumberFormat="1" applyFont="1" applyFill="1" applyBorder="1" applyProtection="1">
      <protection hidden="1"/>
    </xf>
    <xf numFmtId="166" fontId="21" fillId="8" borderId="1" xfId="1" applyNumberFormat="1" applyFont="1" applyFill="1" applyBorder="1" applyAlignment="1" applyProtection="1">
      <alignment wrapText="1"/>
      <protection hidden="1"/>
    </xf>
    <xf numFmtId="167" fontId="21" fillId="8" borderId="1" xfId="1" applyNumberFormat="1" applyFont="1" applyFill="1" applyBorder="1" applyAlignment="1" applyProtection="1">
      <alignment wrapText="1"/>
      <protection hidden="1"/>
    </xf>
    <xf numFmtId="0" fontId="19" fillId="0" borderId="0" xfId="0" applyFont="1" applyFill="1" applyAlignment="1" applyProtection="1">
      <alignment horizontal="center"/>
      <protection hidden="1"/>
    </xf>
    <xf numFmtId="0" fontId="20" fillId="0" borderId="0" xfId="0" applyFont="1" applyFill="1" applyAlignment="1" applyProtection="1">
      <alignment horizontal="center"/>
      <protection hidden="1"/>
    </xf>
    <xf numFmtId="165" fontId="20" fillId="0" borderId="0" xfId="1" applyNumberFormat="1" applyFont="1" applyFill="1" applyAlignment="1" applyProtection="1">
      <alignment horizontal="center"/>
      <protection hidden="1"/>
    </xf>
    <xf numFmtId="166" fontId="20" fillId="0" borderId="0" xfId="1" applyNumberFormat="1" applyFont="1" applyFill="1" applyAlignment="1" applyProtection="1">
      <alignment horizontal="center" wrapText="1"/>
      <protection hidden="1"/>
    </xf>
    <xf numFmtId="167" fontId="20" fillId="0" borderId="0" xfId="1" applyNumberFormat="1" applyFont="1" applyFill="1" applyAlignment="1" applyProtection="1">
      <alignment horizontal="center" wrapText="1"/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313272</xdr:colOff>
      <xdr:row>4</xdr:row>
      <xdr:rowOff>50796</xdr:rowOff>
    </xdr:from>
    <xdr:to>
      <xdr:col>1</xdr:col>
      <xdr:colOff>4038605</xdr:colOff>
      <xdr:row>4</xdr:row>
      <xdr:rowOff>922971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72" y="721356"/>
          <a:ext cx="3725333" cy="872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wald/Local%20Settings/Temporary%20Internet%20Files/Content.IE5/TFZJTDCA/PSYCHIATRY%20CMS%20MODEL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 Items"/>
      <sheetName val="Labour"/>
      <sheetName val="Standard Equipment"/>
      <sheetName val="Special Equipment"/>
      <sheetName val="Overheads"/>
      <sheetName val="Responsibility Values"/>
      <sheetName val="Parameters"/>
      <sheetName val="Surv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C20">
            <v>0.14000000000000001</v>
          </cell>
        </row>
        <row r="38">
          <cell r="C38">
            <v>5.7141124834168489</v>
          </cell>
        </row>
        <row r="45">
          <cell r="C45">
            <v>9.1992054483541423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7"/>
  <sheetViews>
    <sheetView tabSelected="1" zoomScale="80" zoomScaleNormal="80" workbookViewId="0">
      <pane xSplit="2" ySplit="7" topLeftCell="U9" activePane="bottomRight" state="frozen"/>
      <selection pane="topRight" activeCell="C1" sqref="C1"/>
      <selection pane="bottomLeft" activeCell="A7" sqref="A7"/>
      <selection pane="bottomRight" activeCell="AH27" sqref="AH27"/>
    </sheetView>
  </sheetViews>
  <sheetFormatPr defaultColWidth="9.140625" defaultRowHeight="12.75" x14ac:dyDescent="0.2"/>
  <cols>
    <col min="1" max="1" width="8.85546875" style="110" bestFit="1" customWidth="1"/>
    <col min="2" max="2" width="65.42578125" style="80" bestFit="1" customWidth="1"/>
    <col min="3" max="3" width="11.7109375" style="4" bestFit="1" customWidth="1"/>
    <col min="4" max="4" width="10.5703125" style="8" bestFit="1" customWidth="1"/>
    <col min="5" max="5" width="10.85546875" style="9" bestFit="1" customWidth="1"/>
    <col min="6" max="6" width="10.7109375" style="8" customWidth="1"/>
    <col min="7" max="7" width="10.7109375" style="9" customWidth="1"/>
    <col min="8" max="8" width="10.7109375" style="8" customWidth="1"/>
    <col min="9" max="9" width="10.7109375" style="9" customWidth="1"/>
    <col min="10" max="10" width="11" style="9" customWidth="1"/>
    <col min="11" max="12" width="16" style="9" customWidth="1"/>
    <col min="13" max="14" width="11" style="9" customWidth="1"/>
    <col min="15" max="15" width="10" style="10" customWidth="1"/>
    <col min="16" max="16" width="10.7109375" style="9" customWidth="1"/>
    <col min="17" max="18" width="11" style="9" customWidth="1"/>
    <col min="19" max="19" width="10" style="10" customWidth="1"/>
    <col min="20" max="20" width="10.7109375" style="9" customWidth="1"/>
    <col min="21" max="21" width="10" style="10" customWidth="1"/>
    <col min="22" max="22" width="7.7109375" style="9" customWidth="1"/>
    <col min="23" max="24" width="9.42578125" style="4" bestFit="1" customWidth="1"/>
    <col min="25" max="28" width="10.5703125" style="4" bestFit="1" customWidth="1"/>
    <col min="29" max="29" width="10" style="11" customWidth="1"/>
    <col min="30" max="30" width="10.28515625" style="9" customWidth="1"/>
    <col min="31" max="33" width="10.42578125" style="9" customWidth="1"/>
    <col min="34" max="34" width="11.42578125" style="8" customWidth="1"/>
    <col min="35" max="35" width="10.42578125" style="9" customWidth="1"/>
    <col min="36" max="36" width="11.28515625" style="8" customWidth="1"/>
    <col min="37" max="37" width="10.140625" style="9" customWidth="1"/>
    <col min="38" max="38" width="10" style="11" customWidth="1"/>
    <col min="39" max="39" width="10.28515625" style="9" customWidth="1"/>
    <col min="40" max="40" width="10.42578125" style="9" customWidth="1"/>
    <col min="41" max="41" width="10" style="11" customWidth="1"/>
    <col min="42" max="42" width="10.28515625" style="9" customWidth="1"/>
    <col min="43" max="44" width="10.42578125" style="9" customWidth="1"/>
    <col min="45" max="45" width="10" style="8" customWidth="1"/>
    <col min="46" max="46" width="9" style="9" customWidth="1"/>
    <col min="47" max="47" width="10" style="8" customWidth="1"/>
    <col min="48" max="48" width="9.85546875" style="9" customWidth="1"/>
    <col min="49" max="49" width="11" style="8" customWidth="1"/>
    <col min="50" max="50" width="11" style="9" customWidth="1"/>
    <col min="51" max="51" width="1.140625" style="4" customWidth="1"/>
    <col min="52" max="16384" width="9.140625" style="4"/>
  </cols>
  <sheetData>
    <row r="1" spans="1:50" ht="23.25" x14ac:dyDescent="0.35">
      <c r="A1" s="1" t="s">
        <v>325</v>
      </c>
      <c r="B1" s="2"/>
      <c r="C1" s="2"/>
      <c r="D1" s="2"/>
      <c r="E1" s="2"/>
      <c r="F1" s="113"/>
      <c r="G1" s="2"/>
      <c r="H1" s="11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x14ac:dyDescent="0.2">
      <c r="A2" s="5"/>
      <c r="B2" s="6"/>
      <c r="C2" s="7"/>
    </row>
    <row r="3" spans="1:50" ht="15.75" x14ac:dyDescent="0.25">
      <c r="A3" s="135" t="s">
        <v>246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7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</row>
    <row r="4" spans="1:50" ht="15.75" x14ac:dyDescent="0.25">
      <c r="A4" s="140"/>
      <c r="B4" s="141"/>
      <c r="C4" s="197"/>
      <c r="D4" s="209" t="s">
        <v>290</v>
      </c>
      <c r="E4" s="211"/>
      <c r="F4" s="217" t="s">
        <v>291</v>
      </c>
      <c r="G4" s="218"/>
      <c r="H4" s="218"/>
      <c r="I4" s="218"/>
      <c r="J4" s="218"/>
      <c r="K4" s="218"/>
      <c r="L4" s="218"/>
      <c r="M4" s="218"/>
      <c r="N4" s="219"/>
      <c r="O4" s="209" t="s">
        <v>225</v>
      </c>
      <c r="P4" s="210"/>
      <c r="Q4" s="210"/>
      <c r="R4" s="211"/>
      <c r="S4" s="209" t="s">
        <v>226</v>
      </c>
      <c r="T4" s="210"/>
      <c r="U4" s="210"/>
      <c r="V4" s="210"/>
      <c r="W4" s="210"/>
      <c r="X4" s="210"/>
      <c r="Y4" s="210"/>
      <c r="Z4" s="210"/>
      <c r="AA4" s="210"/>
      <c r="AB4" s="211"/>
      <c r="AC4" s="209" t="s">
        <v>228</v>
      </c>
      <c r="AD4" s="210"/>
      <c r="AE4" s="210"/>
      <c r="AF4" s="210"/>
      <c r="AG4" s="211"/>
      <c r="AH4" s="209" t="s">
        <v>237</v>
      </c>
      <c r="AI4" s="210"/>
      <c r="AJ4" s="210"/>
      <c r="AK4" s="211"/>
      <c r="AL4" s="209" t="s">
        <v>238</v>
      </c>
      <c r="AM4" s="210"/>
      <c r="AN4" s="211"/>
      <c r="AO4" s="212" t="s">
        <v>292</v>
      </c>
      <c r="AP4" s="213"/>
      <c r="AQ4" s="213"/>
      <c r="AR4" s="213"/>
      <c r="AS4" s="214" t="s">
        <v>293</v>
      </c>
      <c r="AT4" s="215"/>
      <c r="AU4" s="215"/>
      <c r="AV4" s="215"/>
      <c r="AW4" s="215"/>
      <c r="AX4" s="216"/>
    </row>
    <row r="5" spans="1:50" ht="84" customHeight="1" x14ac:dyDescent="0.2">
      <c r="A5" s="12" t="s">
        <v>0</v>
      </c>
      <c r="B5" s="13" t="s">
        <v>1</v>
      </c>
      <c r="C5" s="138" t="s">
        <v>2</v>
      </c>
      <c r="D5" s="14" t="s">
        <v>294</v>
      </c>
      <c r="E5" s="15" t="s">
        <v>295</v>
      </c>
      <c r="F5" s="14" t="s">
        <v>296</v>
      </c>
      <c r="G5" s="14" t="s">
        <v>297</v>
      </c>
      <c r="H5" s="14" t="s">
        <v>298</v>
      </c>
      <c r="I5" s="14" t="s">
        <v>299</v>
      </c>
      <c r="J5" s="15" t="s">
        <v>300</v>
      </c>
      <c r="K5" s="15" t="s">
        <v>301</v>
      </c>
      <c r="L5" s="15" t="s">
        <v>302</v>
      </c>
      <c r="M5" s="15" t="s">
        <v>303</v>
      </c>
      <c r="N5" s="15" t="s">
        <v>304</v>
      </c>
      <c r="O5" s="14" t="s">
        <v>305</v>
      </c>
      <c r="P5" s="15" t="s">
        <v>295</v>
      </c>
      <c r="Q5" s="15" t="s">
        <v>306</v>
      </c>
      <c r="R5" s="15" t="s">
        <v>306</v>
      </c>
      <c r="S5" s="14" t="s">
        <v>296</v>
      </c>
      <c r="T5" s="15" t="s">
        <v>297</v>
      </c>
      <c r="U5" s="14" t="s">
        <v>298</v>
      </c>
      <c r="V5" s="14" t="s">
        <v>299</v>
      </c>
      <c r="W5" s="198" t="s">
        <v>307</v>
      </c>
      <c r="X5" s="198" t="s">
        <v>308</v>
      </c>
      <c r="Y5" s="198" t="s">
        <v>309</v>
      </c>
      <c r="Z5" s="198" t="s">
        <v>310</v>
      </c>
      <c r="AA5" s="198" t="s">
        <v>311</v>
      </c>
      <c r="AB5" s="198" t="s">
        <v>312</v>
      </c>
      <c r="AC5" s="14" t="s">
        <v>313</v>
      </c>
      <c r="AD5" s="14" t="s">
        <v>295</v>
      </c>
      <c r="AE5" s="14" t="s">
        <v>306</v>
      </c>
      <c r="AF5" s="14" t="s">
        <v>306</v>
      </c>
      <c r="AG5" s="14" t="s">
        <v>306</v>
      </c>
      <c r="AH5" s="14" t="s">
        <v>314</v>
      </c>
      <c r="AI5" s="14" t="s">
        <v>315</v>
      </c>
      <c r="AJ5" s="14" t="s">
        <v>316</v>
      </c>
      <c r="AK5" s="14" t="s">
        <v>317</v>
      </c>
      <c r="AL5" s="199" t="s">
        <v>318</v>
      </c>
      <c r="AM5" s="15" t="s">
        <v>295</v>
      </c>
      <c r="AN5" s="15" t="s">
        <v>306</v>
      </c>
      <c r="AO5" s="14" t="s">
        <v>318</v>
      </c>
      <c r="AP5" s="15" t="s">
        <v>295</v>
      </c>
      <c r="AQ5" s="14" t="s">
        <v>319</v>
      </c>
      <c r="AR5" s="14" t="s">
        <v>319</v>
      </c>
      <c r="AS5" s="14" t="s">
        <v>320</v>
      </c>
      <c r="AT5" s="14" t="s">
        <v>321</v>
      </c>
      <c r="AU5" s="14" t="s">
        <v>322</v>
      </c>
      <c r="AV5" s="15" t="s">
        <v>323</v>
      </c>
      <c r="AW5" s="14" t="s">
        <v>324</v>
      </c>
      <c r="AX5" s="15" t="s">
        <v>196</v>
      </c>
    </row>
    <row r="6" spans="1:50" ht="13.5" customHeight="1" x14ac:dyDescent="0.2">
      <c r="A6" s="16"/>
      <c r="B6" s="17"/>
      <c r="C6" s="139"/>
      <c r="D6" s="18"/>
      <c r="E6" s="19"/>
      <c r="F6" s="114"/>
      <c r="G6" s="19"/>
      <c r="H6" s="114"/>
      <c r="I6" s="19"/>
      <c r="J6" s="22">
        <v>1.1000000000000001</v>
      </c>
      <c r="K6" s="22">
        <v>1.35</v>
      </c>
      <c r="L6" s="22">
        <v>1.5</v>
      </c>
      <c r="M6" s="22">
        <v>2</v>
      </c>
      <c r="N6" s="22">
        <v>2.15</v>
      </c>
      <c r="O6" s="114"/>
      <c r="P6" s="19"/>
      <c r="Q6" s="22">
        <v>1.3</v>
      </c>
      <c r="R6" s="22">
        <v>1.5</v>
      </c>
      <c r="S6" s="18"/>
      <c r="T6" s="20"/>
      <c r="U6" s="18"/>
      <c r="V6" s="20"/>
      <c r="W6" s="21">
        <v>1.1000000000000001</v>
      </c>
      <c r="X6" s="21">
        <v>1.37</v>
      </c>
      <c r="Y6" s="21">
        <v>1.62</v>
      </c>
      <c r="Z6" s="21">
        <v>1.47</v>
      </c>
      <c r="AA6" s="21">
        <v>2.17</v>
      </c>
      <c r="AB6" s="21">
        <v>3</v>
      </c>
      <c r="AC6" s="18"/>
      <c r="AD6" s="18"/>
      <c r="AE6" s="22">
        <v>1.65</v>
      </c>
      <c r="AF6" s="22">
        <v>2.1</v>
      </c>
      <c r="AG6" s="22">
        <v>3</v>
      </c>
      <c r="AH6" s="18"/>
      <c r="AI6" s="20"/>
      <c r="AJ6" s="18"/>
      <c r="AK6" s="20"/>
      <c r="AL6" s="200"/>
      <c r="AM6" s="19"/>
      <c r="AN6" s="22">
        <v>1.5</v>
      </c>
      <c r="AO6" s="18"/>
      <c r="AP6" s="18"/>
      <c r="AQ6" s="22">
        <v>1.3</v>
      </c>
      <c r="AR6" s="22">
        <v>1.45</v>
      </c>
      <c r="AS6" s="18"/>
      <c r="AT6" s="18"/>
      <c r="AU6" s="18"/>
      <c r="AV6" s="20"/>
      <c r="AW6" s="19"/>
      <c r="AX6" s="19"/>
    </row>
    <row r="7" spans="1:50" ht="13.5" customHeight="1" x14ac:dyDescent="0.2">
      <c r="A7" s="16"/>
      <c r="B7" s="17"/>
      <c r="C7" s="201" t="s">
        <v>5</v>
      </c>
      <c r="D7" s="202" t="s">
        <v>6</v>
      </c>
      <c r="E7" s="203" t="s">
        <v>6</v>
      </c>
      <c r="F7" s="202" t="s">
        <v>6</v>
      </c>
      <c r="G7" s="203" t="s">
        <v>6</v>
      </c>
      <c r="H7" s="203" t="s">
        <v>6</v>
      </c>
      <c r="I7" s="203" t="s">
        <v>6</v>
      </c>
      <c r="J7" s="203" t="s">
        <v>6</v>
      </c>
      <c r="K7" s="203" t="s">
        <v>6</v>
      </c>
      <c r="L7" s="203" t="s">
        <v>6</v>
      </c>
      <c r="M7" s="203" t="s">
        <v>6</v>
      </c>
      <c r="N7" s="203" t="s">
        <v>6</v>
      </c>
      <c r="O7" s="203" t="s">
        <v>6</v>
      </c>
      <c r="P7" s="203" t="s">
        <v>6</v>
      </c>
      <c r="Q7" s="203" t="s">
        <v>6</v>
      </c>
      <c r="R7" s="203" t="s">
        <v>6</v>
      </c>
      <c r="S7" s="203" t="s">
        <v>6</v>
      </c>
      <c r="T7" s="203" t="s">
        <v>6</v>
      </c>
      <c r="U7" s="203" t="s">
        <v>6</v>
      </c>
      <c r="V7" s="203" t="s">
        <v>6</v>
      </c>
      <c r="W7" s="203" t="s">
        <v>6</v>
      </c>
      <c r="X7" s="203" t="s">
        <v>6</v>
      </c>
      <c r="Y7" s="203" t="s">
        <v>6</v>
      </c>
      <c r="Z7" s="203" t="s">
        <v>6</v>
      </c>
      <c r="AA7" s="203" t="s">
        <v>6</v>
      </c>
      <c r="AB7" s="203" t="s">
        <v>6</v>
      </c>
      <c r="AC7" s="203" t="s">
        <v>6</v>
      </c>
      <c r="AD7" s="203" t="s">
        <v>6</v>
      </c>
      <c r="AE7" s="203" t="s">
        <v>6</v>
      </c>
      <c r="AF7" s="203" t="s">
        <v>6</v>
      </c>
      <c r="AG7" s="203" t="s">
        <v>6</v>
      </c>
      <c r="AH7" s="203" t="s">
        <v>6</v>
      </c>
      <c r="AI7" s="203" t="s">
        <v>6</v>
      </c>
      <c r="AJ7" s="203" t="s">
        <v>6</v>
      </c>
      <c r="AK7" s="203" t="s">
        <v>6</v>
      </c>
      <c r="AL7" s="204" t="s">
        <v>6</v>
      </c>
      <c r="AM7" s="203" t="s">
        <v>6</v>
      </c>
      <c r="AN7" s="203" t="s">
        <v>6</v>
      </c>
      <c r="AO7" s="202" t="s">
        <v>6</v>
      </c>
      <c r="AP7" s="203" t="s">
        <v>6</v>
      </c>
      <c r="AQ7" s="203" t="s">
        <v>6</v>
      </c>
      <c r="AR7" s="203" t="s">
        <v>6</v>
      </c>
      <c r="AS7" s="202" t="s">
        <v>6</v>
      </c>
      <c r="AT7" s="203" t="s">
        <v>6</v>
      </c>
      <c r="AU7" s="202" t="s">
        <v>6</v>
      </c>
      <c r="AV7" s="203" t="s">
        <v>6</v>
      </c>
      <c r="AW7" s="203" t="s">
        <v>6</v>
      </c>
      <c r="AX7" s="203" t="s">
        <v>6</v>
      </c>
    </row>
    <row r="8" spans="1:50" x14ac:dyDescent="0.2">
      <c r="A8" s="23"/>
      <c r="B8" s="24" t="s">
        <v>3</v>
      </c>
      <c r="C8" s="25"/>
      <c r="D8" s="26"/>
      <c r="E8" s="27"/>
      <c r="F8" s="26"/>
      <c r="G8" s="27"/>
      <c r="H8" s="26"/>
      <c r="I8" s="27"/>
      <c r="J8" s="27"/>
      <c r="K8" s="27"/>
      <c r="L8" s="27"/>
      <c r="M8" s="27"/>
      <c r="N8" s="27"/>
      <c r="O8" s="28"/>
      <c r="P8" s="27"/>
      <c r="Q8" s="27"/>
      <c r="R8" s="27"/>
      <c r="S8" s="28"/>
      <c r="T8" s="27"/>
      <c r="U8" s="28"/>
      <c r="V8" s="27"/>
      <c r="W8" s="29"/>
      <c r="X8" s="29"/>
      <c r="Y8" s="30"/>
      <c r="Z8" s="30"/>
      <c r="AA8" s="30"/>
      <c r="AB8" s="30"/>
      <c r="AC8" s="28"/>
      <c r="AD8" s="27"/>
      <c r="AE8" s="26"/>
      <c r="AF8" s="26"/>
      <c r="AG8" s="31"/>
      <c r="AH8" s="26"/>
      <c r="AI8" s="26"/>
      <c r="AJ8" s="26"/>
      <c r="AK8" s="26"/>
      <c r="AL8" s="28"/>
      <c r="AM8" s="27"/>
      <c r="AN8" s="26"/>
      <c r="AO8" s="28"/>
      <c r="AP8" s="27"/>
      <c r="AQ8" s="26"/>
      <c r="AR8" s="26"/>
      <c r="AS8" s="26"/>
      <c r="AT8" s="26"/>
      <c r="AU8" s="26"/>
      <c r="AV8" s="26"/>
      <c r="AW8" s="27"/>
      <c r="AX8" s="27"/>
    </row>
    <row r="9" spans="1:50" x14ac:dyDescent="0.2">
      <c r="A9" s="32"/>
      <c r="B9" s="33"/>
      <c r="C9" s="34"/>
      <c r="D9" s="35"/>
      <c r="E9" s="36"/>
      <c r="F9" s="35"/>
      <c r="G9" s="36"/>
      <c r="H9" s="35"/>
      <c r="I9" s="36"/>
      <c r="J9" s="121"/>
      <c r="K9" s="121"/>
      <c r="L9" s="121"/>
      <c r="M9" s="121"/>
      <c r="N9" s="121"/>
      <c r="O9" s="37"/>
      <c r="P9" s="36"/>
      <c r="Q9" s="121"/>
      <c r="R9" s="121"/>
      <c r="S9" s="37"/>
      <c r="T9" s="36"/>
      <c r="U9" s="36"/>
      <c r="V9" s="36"/>
      <c r="W9" s="122"/>
      <c r="X9" s="122"/>
      <c r="Y9" s="122"/>
      <c r="Z9" s="122"/>
      <c r="AA9" s="122"/>
      <c r="AB9" s="122"/>
      <c r="AC9" s="38"/>
      <c r="AD9" s="35"/>
      <c r="AE9" s="123"/>
      <c r="AF9" s="123"/>
      <c r="AG9" s="123"/>
      <c r="AH9" s="37"/>
      <c r="AI9" s="36"/>
      <c r="AJ9" s="37"/>
      <c r="AK9" s="36"/>
      <c r="AL9" s="38"/>
      <c r="AM9" s="35"/>
      <c r="AN9" s="123"/>
      <c r="AO9" s="38"/>
      <c r="AP9" s="35"/>
      <c r="AQ9" s="123"/>
      <c r="AR9" s="123"/>
      <c r="AS9" s="37"/>
      <c r="AT9" s="36"/>
      <c r="AU9" s="37"/>
      <c r="AV9" s="36"/>
      <c r="AW9" s="37"/>
      <c r="AX9" s="36"/>
    </row>
    <row r="10" spans="1:50" x14ac:dyDescent="0.2">
      <c r="A10" s="39"/>
      <c r="B10" s="40" t="s">
        <v>192</v>
      </c>
      <c r="C10" s="41"/>
      <c r="D10" s="42"/>
      <c r="E10" s="43"/>
      <c r="F10" s="47"/>
      <c r="G10" s="43"/>
      <c r="H10" s="47"/>
      <c r="I10" s="43"/>
      <c r="J10" s="124"/>
      <c r="K10" s="124"/>
      <c r="L10" s="124"/>
      <c r="M10" s="124"/>
      <c r="N10" s="124"/>
      <c r="O10" s="44"/>
      <c r="P10" s="43"/>
      <c r="Q10" s="124"/>
      <c r="R10" s="124"/>
      <c r="S10" s="44"/>
      <c r="T10" s="43"/>
      <c r="U10" s="43"/>
      <c r="V10" s="43"/>
      <c r="W10" s="125"/>
      <c r="X10" s="125"/>
      <c r="Y10" s="125"/>
      <c r="Z10" s="125"/>
      <c r="AA10" s="125"/>
      <c r="AB10" s="125"/>
      <c r="AC10" s="45"/>
      <c r="AD10" s="46"/>
      <c r="AE10" s="118"/>
      <c r="AF10" s="118"/>
      <c r="AG10" s="118"/>
      <c r="AH10" s="47"/>
      <c r="AI10" s="43"/>
      <c r="AJ10" s="47"/>
      <c r="AK10" s="43"/>
      <c r="AL10" s="45"/>
      <c r="AM10" s="46"/>
      <c r="AN10" s="118"/>
      <c r="AO10" s="45"/>
      <c r="AP10" s="46"/>
      <c r="AQ10" s="118"/>
      <c r="AR10" s="118"/>
      <c r="AS10" s="47"/>
      <c r="AT10" s="43"/>
      <c r="AU10" s="47"/>
      <c r="AV10" s="43"/>
      <c r="AW10" s="48"/>
      <c r="AX10" s="46"/>
    </row>
    <row r="11" spans="1:50" x14ac:dyDescent="0.2">
      <c r="A11" s="49" t="s">
        <v>7</v>
      </c>
      <c r="B11" s="50" t="s">
        <v>8</v>
      </c>
      <c r="C11" s="51">
        <v>15</v>
      </c>
      <c r="D11" s="44">
        <f t="shared" ref="D11:D18" si="0">ROUND(E11*C11,1)</f>
        <v>697.8</v>
      </c>
      <c r="E11" s="43">
        <f>RCF!C$43</f>
        <v>46.518000000000001</v>
      </c>
      <c r="F11" s="129">
        <v>312</v>
      </c>
      <c r="G11" s="127">
        <f>F11/C11</f>
        <v>20.8</v>
      </c>
      <c r="H11" s="129">
        <f>ROUNDDOWN(F11*1.039,1)</f>
        <v>324.10000000000002</v>
      </c>
      <c r="I11" s="127">
        <f t="shared" ref="I11:I18" si="1">H11/C11</f>
        <v>21.606666666666669</v>
      </c>
      <c r="J11" s="118">
        <f t="shared" ref="J11:N20" si="2">ROUND($C11*$I11*J$6,1)</f>
        <v>356.5</v>
      </c>
      <c r="K11" s="118">
        <f t="shared" si="2"/>
        <v>437.5</v>
      </c>
      <c r="L11" s="118">
        <f t="shared" si="2"/>
        <v>486.2</v>
      </c>
      <c r="M11" s="118">
        <f t="shared" si="2"/>
        <v>648.20000000000005</v>
      </c>
      <c r="N11" s="118">
        <f t="shared" si="2"/>
        <v>696.8</v>
      </c>
      <c r="O11" s="130">
        <v>317.89999999999998</v>
      </c>
      <c r="P11" s="127">
        <f>O11/C11</f>
        <v>21.193333333333332</v>
      </c>
      <c r="Q11" s="118">
        <f>ROUNDDOWN($O11*Q$6,1)</f>
        <v>413.2</v>
      </c>
      <c r="R11" s="118">
        <f>ROUNDDOWN($O11*R$6,1)</f>
        <v>476.8</v>
      </c>
      <c r="S11" s="130">
        <v>210.8</v>
      </c>
      <c r="T11" s="127">
        <f>S11/C11</f>
        <v>14.053333333333335</v>
      </c>
      <c r="U11" s="130">
        <v>224.5</v>
      </c>
      <c r="V11" s="128">
        <f t="shared" ref="V11:V18" si="3">U11/C11</f>
        <v>14.966666666666667</v>
      </c>
      <c r="W11" s="118">
        <f>ROUNDDOWN($U11*W$6,1)</f>
        <v>246.9</v>
      </c>
      <c r="X11" s="118">
        <f t="shared" ref="X11:AB18" si="4">ROUND($C11*$V11*X$6,1)</f>
        <v>307.60000000000002</v>
      </c>
      <c r="Y11" s="118">
        <f t="shared" si="4"/>
        <v>363.7</v>
      </c>
      <c r="Z11" s="118">
        <f t="shared" si="4"/>
        <v>330</v>
      </c>
      <c r="AA11" s="118">
        <f t="shared" si="4"/>
        <v>487.2</v>
      </c>
      <c r="AB11" s="118">
        <f t="shared" si="4"/>
        <v>673.5</v>
      </c>
      <c r="AC11" s="130">
        <v>317.3</v>
      </c>
      <c r="AD11" s="128">
        <f>AC11/C11</f>
        <v>21.153333333333332</v>
      </c>
      <c r="AE11" s="118">
        <f t="shared" ref="AE11:AG26" si="5">ROUND($AC11*AE$6,1)</f>
        <v>523.5</v>
      </c>
      <c r="AF11" s="118">
        <f t="shared" si="5"/>
        <v>666.3</v>
      </c>
      <c r="AG11" s="118">
        <f t="shared" si="5"/>
        <v>951.9</v>
      </c>
      <c r="AH11" s="130">
        <v>318.10000000000002</v>
      </c>
      <c r="AI11" s="128">
        <f>AH11/C11</f>
        <v>21.206666666666667</v>
      </c>
      <c r="AJ11" s="130"/>
      <c r="AK11" s="128">
        <f>AJ11/C11</f>
        <v>0</v>
      </c>
      <c r="AL11" s="205">
        <f>ROUNDDOWN(C11*AM11,1)</f>
        <v>329.8</v>
      </c>
      <c r="AM11" s="128">
        <f>RCF!I$33</f>
        <v>21.992999999999999</v>
      </c>
      <c r="AN11" s="118">
        <f t="shared" ref="AN11:AN26" si="6">ROUNDDOWN($AL11*AN$6,1)</f>
        <v>494.7</v>
      </c>
      <c r="AO11" s="130">
        <v>332.5</v>
      </c>
      <c r="AP11" s="128">
        <f>AO11/C11</f>
        <v>22.166666666666668</v>
      </c>
      <c r="AQ11" s="118">
        <f>ROUNDDOWN($AO11*AQ$6,1)</f>
        <v>432.2</v>
      </c>
      <c r="AR11" s="118">
        <f>ROUNDDOWN($AO11*AR$6,1)</f>
        <v>482.1</v>
      </c>
      <c r="AS11" s="47">
        <v>325.8</v>
      </c>
      <c r="AT11" s="128">
        <f>AS11/C11</f>
        <v>21.720000000000002</v>
      </c>
      <c r="AU11" s="47">
        <v>328.93839999999994</v>
      </c>
      <c r="AV11" s="128">
        <f>AU11/C11</f>
        <v>21.929226666666661</v>
      </c>
      <c r="AW11" s="206">
        <f>ROUNDDOWN(C11*AX11,1)</f>
        <v>324.60000000000002</v>
      </c>
      <c r="AX11" s="128">
        <f>RCF!I$41</f>
        <v>21.646000000000001</v>
      </c>
    </row>
    <row r="12" spans="1:50" x14ac:dyDescent="0.2">
      <c r="A12" s="49" t="s">
        <v>9</v>
      </c>
      <c r="B12" s="50" t="s">
        <v>10</v>
      </c>
      <c r="C12" s="51">
        <v>15</v>
      </c>
      <c r="D12" s="44">
        <f t="shared" si="0"/>
        <v>697.8</v>
      </c>
      <c r="E12" s="43">
        <f>RCF!C$43</f>
        <v>46.518000000000001</v>
      </c>
      <c r="F12" s="129">
        <v>312</v>
      </c>
      <c r="G12" s="127">
        <f t="shared" ref="G12:G26" si="7">F12/C12</f>
        <v>20.8</v>
      </c>
      <c r="H12" s="129">
        <f t="shared" ref="H12:H26" si="8">ROUNDDOWN(F12*1.039,1)</f>
        <v>324.10000000000002</v>
      </c>
      <c r="I12" s="127">
        <f t="shared" si="1"/>
        <v>21.606666666666669</v>
      </c>
      <c r="J12" s="118">
        <f t="shared" si="2"/>
        <v>356.5</v>
      </c>
      <c r="K12" s="118">
        <f t="shared" si="2"/>
        <v>437.5</v>
      </c>
      <c r="L12" s="118">
        <f t="shared" si="2"/>
        <v>486.2</v>
      </c>
      <c r="M12" s="118">
        <f t="shared" si="2"/>
        <v>648.20000000000005</v>
      </c>
      <c r="N12" s="118">
        <f t="shared" si="2"/>
        <v>696.8</v>
      </c>
      <c r="O12" s="130">
        <v>317.89999999999998</v>
      </c>
      <c r="P12" s="127">
        <f t="shared" ref="P12:P26" si="9">O12/C12</f>
        <v>21.193333333333332</v>
      </c>
      <c r="Q12" s="118">
        <f t="shared" ref="Q12:R26" si="10">ROUNDDOWN($O12*Q$6,1)</f>
        <v>413.2</v>
      </c>
      <c r="R12" s="118">
        <f t="shared" si="10"/>
        <v>476.8</v>
      </c>
      <c r="S12" s="130">
        <v>294</v>
      </c>
      <c r="T12" s="127">
        <f t="shared" ref="T12:T26" si="11">S12/C12</f>
        <v>19.600000000000001</v>
      </c>
      <c r="U12" s="130">
        <v>313.10000000000002</v>
      </c>
      <c r="V12" s="128">
        <f t="shared" si="3"/>
        <v>20.873333333333335</v>
      </c>
      <c r="W12" s="118">
        <f t="shared" ref="W12:W25" si="12">ROUNDDOWN($U12*W$6,1)</f>
        <v>344.4</v>
      </c>
      <c r="X12" s="118">
        <f t="shared" si="4"/>
        <v>428.9</v>
      </c>
      <c r="Y12" s="118">
        <f t="shared" si="4"/>
        <v>507.2</v>
      </c>
      <c r="Z12" s="118">
        <f t="shared" si="4"/>
        <v>460.3</v>
      </c>
      <c r="AA12" s="118">
        <f t="shared" si="4"/>
        <v>679.4</v>
      </c>
      <c r="AB12" s="118">
        <f t="shared" si="4"/>
        <v>939.3</v>
      </c>
      <c r="AC12" s="130">
        <v>317.3</v>
      </c>
      <c r="AD12" s="128">
        <f t="shared" ref="AD12:AD26" si="13">AC12/C12</f>
        <v>21.153333333333332</v>
      </c>
      <c r="AE12" s="118">
        <f t="shared" si="5"/>
        <v>523.5</v>
      </c>
      <c r="AF12" s="118">
        <f t="shared" si="5"/>
        <v>666.3</v>
      </c>
      <c r="AG12" s="118">
        <f t="shared" si="5"/>
        <v>951.9</v>
      </c>
      <c r="AH12" s="130">
        <v>311.5</v>
      </c>
      <c r="AI12" s="128">
        <f t="shared" ref="AI12:AI26" si="14">AH12/C12</f>
        <v>20.766666666666666</v>
      </c>
      <c r="AJ12" s="130"/>
      <c r="AK12" s="128">
        <f t="shared" ref="AK12:AK26" si="15">AJ12/C12</f>
        <v>0</v>
      </c>
      <c r="AL12" s="205">
        <f t="shared" ref="AL12:AL26" si="16">ROUNDDOWN(C12*AM12,1)</f>
        <v>329.8</v>
      </c>
      <c r="AM12" s="128">
        <f>RCF!I$33</f>
        <v>21.992999999999999</v>
      </c>
      <c r="AN12" s="118">
        <f t="shared" si="6"/>
        <v>494.7</v>
      </c>
      <c r="AO12" s="130">
        <v>332.5</v>
      </c>
      <c r="AP12" s="128">
        <f t="shared" ref="AP12:AP26" si="17">AO12/C12</f>
        <v>22.166666666666668</v>
      </c>
      <c r="AQ12" s="118">
        <f t="shared" ref="AQ12:AR26" si="18">ROUNDDOWN($AO12*AQ$6,1)</f>
        <v>432.2</v>
      </c>
      <c r="AR12" s="118">
        <f t="shared" si="18"/>
        <v>482.1</v>
      </c>
      <c r="AS12" s="47">
        <v>325.8</v>
      </c>
      <c r="AT12" s="128">
        <f t="shared" ref="AT12:AT26" si="19">AS12/C12</f>
        <v>21.720000000000002</v>
      </c>
      <c r="AU12" s="47">
        <v>328.93839999999994</v>
      </c>
      <c r="AV12" s="128">
        <f t="shared" ref="AV12:AV26" si="20">AU12/C12</f>
        <v>21.929226666666661</v>
      </c>
      <c r="AW12" s="206">
        <f t="shared" ref="AW12:AW19" si="21">ROUNDDOWN(C12*AX12,1)</f>
        <v>324.60000000000002</v>
      </c>
      <c r="AX12" s="128">
        <f>RCF!I$41</f>
        <v>21.646000000000001</v>
      </c>
    </row>
    <row r="13" spans="1:50" x14ac:dyDescent="0.2">
      <c r="A13" s="52" t="s">
        <v>11</v>
      </c>
      <c r="B13" s="50" t="s">
        <v>12</v>
      </c>
      <c r="C13" s="51">
        <v>12</v>
      </c>
      <c r="D13" s="44">
        <f t="shared" si="0"/>
        <v>558.20000000000005</v>
      </c>
      <c r="E13" s="43">
        <f>RCF!C$43</f>
        <v>46.518000000000001</v>
      </c>
      <c r="F13" s="129">
        <v>249.5</v>
      </c>
      <c r="G13" s="127">
        <f t="shared" si="7"/>
        <v>20.791666666666668</v>
      </c>
      <c r="H13" s="129">
        <f t="shared" si="8"/>
        <v>259.2</v>
      </c>
      <c r="I13" s="127">
        <f t="shared" si="1"/>
        <v>21.599999999999998</v>
      </c>
      <c r="J13" s="118">
        <f t="shared" si="2"/>
        <v>285.10000000000002</v>
      </c>
      <c r="K13" s="118">
        <f t="shared" si="2"/>
        <v>349.9</v>
      </c>
      <c r="L13" s="118">
        <f t="shared" si="2"/>
        <v>388.8</v>
      </c>
      <c r="M13" s="118">
        <f t="shared" si="2"/>
        <v>518.4</v>
      </c>
      <c r="N13" s="118">
        <f t="shared" si="2"/>
        <v>557.29999999999995</v>
      </c>
      <c r="O13" s="130">
        <v>254.4</v>
      </c>
      <c r="P13" s="127">
        <f t="shared" si="9"/>
        <v>21.2</v>
      </c>
      <c r="Q13" s="118">
        <f t="shared" si="10"/>
        <v>330.7</v>
      </c>
      <c r="R13" s="118">
        <f t="shared" si="10"/>
        <v>381.6</v>
      </c>
      <c r="S13" s="130">
        <v>235.4</v>
      </c>
      <c r="T13" s="127">
        <f t="shared" si="11"/>
        <v>19.616666666666667</v>
      </c>
      <c r="U13" s="130">
        <v>250.7</v>
      </c>
      <c r="V13" s="128">
        <f t="shared" si="3"/>
        <v>20.891666666666666</v>
      </c>
      <c r="W13" s="118">
        <f t="shared" si="12"/>
        <v>275.7</v>
      </c>
      <c r="X13" s="118">
        <f t="shared" si="4"/>
        <v>343.5</v>
      </c>
      <c r="Y13" s="118">
        <f t="shared" si="4"/>
        <v>406.1</v>
      </c>
      <c r="Z13" s="118">
        <f t="shared" si="4"/>
        <v>368.5</v>
      </c>
      <c r="AA13" s="118">
        <f t="shared" si="4"/>
        <v>544</v>
      </c>
      <c r="AB13" s="118">
        <f t="shared" si="4"/>
        <v>752.1</v>
      </c>
      <c r="AC13" s="130">
        <v>254</v>
      </c>
      <c r="AD13" s="128">
        <f t="shared" si="13"/>
        <v>21.166666666666668</v>
      </c>
      <c r="AE13" s="118">
        <f t="shared" si="5"/>
        <v>419.1</v>
      </c>
      <c r="AF13" s="118">
        <f t="shared" si="5"/>
        <v>533.4</v>
      </c>
      <c r="AG13" s="118">
        <f t="shared" si="5"/>
        <v>762</v>
      </c>
      <c r="AH13" s="130">
        <v>248.1</v>
      </c>
      <c r="AI13" s="128">
        <f t="shared" si="14"/>
        <v>20.675000000000001</v>
      </c>
      <c r="AJ13" s="130"/>
      <c r="AK13" s="128">
        <f t="shared" si="15"/>
        <v>0</v>
      </c>
      <c r="AL13" s="205">
        <f t="shared" si="16"/>
        <v>263.89999999999998</v>
      </c>
      <c r="AM13" s="128">
        <f>RCF!I$33</f>
        <v>21.992999999999999</v>
      </c>
      <c r="AN13" s="118">
        <f t="shared" si="6"/>
        <v>395.8</v>
      </c>
      <c r="AO13" s="130">
        <v>240.6</v>
      </c>
      <c r="AP13" s="128">
        <f t="shared" si="17"/>
        <v>20.05</v>
      </c>
      <c r="AQ13" s="118">
        <f t="shared" si="18"/>
        <v>312.7</v>
      </c>
      <c r="AR13" s="118">
        <f t="shared" si="18"/>
        <v>348.8</v>
      </c>
      <c r="AS13" s="130">
        <v>260.7</v>
      </c>
      <c r="AT13" s="128">
        <f t="shared" si="19"/>
        <v>21.724999999999998</v>
      </c>
      <c r="AU13" s="47">
        <v>263.19299999999998</v>
      </c>
      <c r="AV13" s="128">
        <f t="shared" si="20"/>
        <v>21.932749999999999</v>
      </c>
      <c r="AW13" s="206">
        <f t="shared" si="21"/>
        <v>259.7</v>
      </c>
      <c r="AX13" s="128">
        <f>RCF!I$41</f>
        <v>21.646000000000001</v>
      </c>
    </row>
    <row r="14" spans="1:50" x14ac:dyDescent="0.2">
      <c r="A14" s="49" t="s">
        <v>13</v>
      </c>
      <c r="B14" s="50" t="s">
        <v>14</v>
      </c>
      <c r="C14" s="51">
        <v>5</v>
      </c>
      <c r="D14" s="44">
        <f t="shared" si="0"/>
        <v>232.6</v>
      </c>
      <c r="E14" s="43">
        <f>RCF!C$43</f>
        <v>46.518000000000001</v>
      </c>
      <c r="F14" s="129">
        <v>104.1</v>
      </c>
      <c r="G14" s="127">
        <f t="shared" si="7"/>
        <v>20.82</v>
      </c>
      <c r="H14" s="129">
        <f t="shared" si="8"/>
        <v>108.1</v>
      </c>
      <c r="I14" s="127">
        <f t="shared" si="1"/>
        <v>21.619999999999997</v>
      </c>
      <c r="J14" s="118">
        <f t="shared" si="2"/>
        <v>118.9</v>
      </c>
      <c r="K14" s="118">
        <f t="shared" si="2"/>
        <v>145.9</v>
      </c>
      <c r="L14" s="118">
        <f t="shared" si="2"/>
        <v>162.19999999999999</v>
      </c>
      <c r="M14" s="118">
        <f t="shared" si="2"/>
        <v>216.2</v>
      </c>
      <c r="N14" s="118">
        <f t="shared" si="2"/>
        <v>232.4</v>
      </c>
      <c r="O14" s="130">
        <v>106.2</v>
      </c>
      <c r="P14" s="127">
        <f t="shared" si="9"/>
        <v>21.240000000000002</v>
      </c>
      <c r="Q14" s="118">
        <f t="shared" si="10"/>
        <v>138</v>
      </c>
      <c r="R14" s="118">
        <f t="shared" si="10"/>
        <v>159.30000000000001</v>
      </c>
      <c r="S14" s="130">
        <v>97.9</v>
      </c>
      <c r="T14" s="127">
        <f t="shared" si="11"/>
        <v>19.580000000000002</v>
      </c>
      <c r="U14" s="130">
        <v>104.2</v>
      </c>
      <c r="V14" s="128">
        <f t="shared" si="3"/>
        <v>20.84</v>
      </c>
      <c r="W14" s="118">
        <f t="shared" si="12"/>
        <v>114.6</v>
      </c>
      <c r="X14" s="118">
        <f t="shared" si="4"/>
        <v>142.80000000000001</v>
      </c>
      <c r="Y14" s="118">
        <f t="shared" si="4"/>
        <v>168.8</v>
      </c>
      <c r="Z14" s="118">
        <f t="shared" si="4"/>
        <v>153.19999999999999</v>
      </c>
      <c r="AA14" s="118">
        <f t="shared" si="4"/>
        <v>226.1</v>
      </c>
      <c r="AB14" s="118">
        <f t="shared" si="4"/>
        <v>312.60000000000002</v>
      </c>
      <c r="AC14" s="130">
        <v>106</v>
      </c>
      <c r="AD14" s="128">
        <f t="shared" si="13"/>
        <v>21.2</v>
      </c>
      <c r="AE14" s="118">
        <f t="shared" si="5"/>
        <v>174.9</v>
      </c>
      <c r="AF14" s="118">
        <f t="shared" si="5"/>
        <v>222.6</v>
      </c>
      <c r="AG14" s="118">
        <f t="shared" si="5"/>
        <v>318</v>
      </c>
      <c r="AH14" s="130">
        <v>106.1</v>
      </c>
      <c r="AI14" s="128">
        <f t="shared" si="14"/>
        <v>21.22</v>
      </c>
      <c r="AJ14" s="130"/>
      <c r="AK14" s="128">
        <f t="shared" si="15"/>
        <v>0</v>
      </c>
      <c r="AL14" s="205">
        <f t="shared" si="16"/>
        <v>109.9</v>
      </c>
      <c r="AM14" s="128">
        <f>RCF!I$33</f>
        <v>21.992999999999999</v>
      </c>
      <c r="AN14" s="118">
        <f t="shared" si="6"/>
        <v>164.8</v>
      </c>
      <c r="AO14" s="130">
        <v>110.8</v>
      </c>
      <c r="AP14" s="128">
        <f t="shared" si="17"/>
        <v>22.16</v>
      </c>
      <c r="AQ14" s="118">
        <f t="shared" si="18"/>
        <v>144</v>
      </c>
      <c r="AR14" s="118">
        <f t="shared" si="18"/>
        <v>160.6</v>
      </c>
      <c r="AS14" s="130">
        <v>108.6</v>
      </c>
      <c r="AT14" s="128">
        <f t="shared" si="19"/>
        <v>21.72</v>
      </c>
      <c r="AU14" s="47">
        <v>109.6109</v>
      </c>
      <c r="AV14" s="128">
        <f t="shared" si="20"/>
        <v>21.922180000000001</v>
      </c>
      <c r="AW14" s="206">
        <f t="shared" si="21"/>
        <v>108.2</v>
      </c>
      <c r="AX14" s="128">
        <f>RCF!I$41</f>
        <v>21.646000000000001</v>
      </c>
    </row>
    <row r="15" spans="1:50" x14ac:dyDescent="0.2">
      <c r="A15" s="49" t="s">
        <v>15</v>
      </c>
      <c r="B15" s="50" t="s">
        <v>16</v>
      </c>
      <c r="C15" s="51">
        <v>9</v>
      </c>
      <c r="D15" s="44">
        <f t="shared" si="0"/>
        <v>418.7</v>
      </c>
      <c r="E15" s="43">
        <f>RCF!C$43</f>
        <v>46.518000000000001</v>
      </c>
      <c r="F15" s="129">
        <v>187.2</v>
      </c>
      <c r="G15" s="127">
        <f t="shared" si="7"/>
        <v>20.799999999999997</v>
      </c>
      <c r="H15" s="129">
        <f t="shared" si="8"/>
        <v>194.5</v>
      </c>
      <c r="I15" s="127">
        <f t="shared" si="1"/>
        <v>21.611111111111111</v>
      </c>
      <c r="J15" s="118">
        <f t="shared" si="2"/>
        <v>214</v>
      </c>
      <c r="K15" s="118">
        <f t="shared" si="2"/>
        <v>262.60000000000002</v>
      </c>
      <c r="L15" s="118">
        <f t="shared" si="2"/>
        <v>291.8</v>
      </c>
      <c r="M15" s="118">
        <f t="shared" si="2"/>
        <v>389</v>
      </c>
      <c r="N15" s="118">
        <f t="shared" si="2"/>
        <v>418.2</v>
      </c>
      <c r="O15" s="130">
        <v>190.7</v>
      </c>
      <c r="P15" s="127">
        <f t="shared" si="9"/>
        <v>21.188888888888886</v>
      </c>
      <c r="Q15" s="118">
        <f t="shared" si="10"/>
        <v>247.9</v>
      </c>
      <c r="R15" s="118">
        <f t="shared" si="10"/>
        <v>286</v>
      </c>
      <c r="S15" s="130">
        <v>176.2</v>
      </c>
      <c r="T15" s="127">
        <f t="shared" si="11"/>
        <v>19.577777777777776</v>
      </c>
      <c r="U15" s="130">
        <v>187.6</v>
      </c>
      <c r="V15" s="128">
        <f t="shared" si="3"/>
        <v>20.844444444444445</v>
      </c>
      <c r="W15" s="118">
        <f t="shared" si="12"/>
        <v>206.3</v>
      </c>
      <c r="X15" s="118">
        <f t="shared" si="4"/>
        <v>257</v>
      </c>
      <c r="Y15" s="118">
        <f t="shared" si="4"/>
        <v>303.89999999999998</v>
      </c>
      <c r="Z15" s="118">
        <f t="shared" si="4"/>
        <v>275.8</v>
      </c>
      <c r="AA15" s="118">
        <f t="shared" si="4"/>
        <v>407.1</v>
      </c>
      <c r="AB15" s="118">
        <f t="shared" si="4"/>
        <v>562.79999999999995</v>
      </c>
      <c r="AC15" s="130">
        <v>190.3</v>
      </c>
      <c r="AD15" s="128">
        <f t="shared" si="13"/>
        <v>21.144444444444446</v>
      </c>
      <c r="AE15" s="118">
        <f t="shared" si="5"/>
        <v>314</v>
      </c>
      <c r="AF15" s="118">
        <f t="shared" si="5"/>
        <v>399.6</v>
      </c>
      <c r="AG15" s="118">
        <f t="shared" si="5"/>
        <v>570.9</v>
      </c>
      <c r="AH15" s="130">
        <v>190.8</v>
      </c>
      <c r="AI15" s="128">
        <f t="shared" si="14"/>
        <v>21.200000000000003</v>
      </c>
      <c r="AJ15" s="130"/>
      <c r="AK15" s="128">
        <f t="shared" si="15"/>
        <v>0</v>
      </c>
      <c r="AL15" s="205">
        <f t="shared" si="16"/>
        <v>197.9</v>
      </c>
      <c r="AM15" s="128">
        <f>RCF!I$33</f>
        <v>21.992999999999999</v>
      </c>
      <c r="AN15" s="118">
        <f t="shared" si="6"/>
        <v>296.8</v>
      </c>
      <c r="AO15" s="130">
        <v>199.7</v>
      </c>
      <c r="AP15" s="128">
        <f t="shared" si="17"/>
        <v>22.188888888888886</v>
      </c>
      <c r="AQ15" s="118">
        <f t="shared" si="18"/>
        <v>259.60000000000002</v>
      </c>
      <c r="AR15" s="118">
        <f t="shared" si="18"/>
        <v>289.5</v>
      </c>
      <c r="AS15" s="130">
        <v>195.7</v>
      </c>
      <c r="AT15" s="128">
        <f t="shared" si="19"/>
        <v>21.744444444444444</v>
      </c>
      <c r="AU15" s="47">
        <v>197.34189999999998</v>
      </c>
      <c r="AV15" s="128">
        <f t="shared" si="20"/>
        <v>21.926877777777776</v>
      </c>
      <c r="AW15" s="206">
        <f t="shared" si="21"/>
        <v>194.8</v>
      </c>
      <c r="AX15" s="128">
        <f>RCF!I$41</f>
        <v>21.646000000000001</v>
      </c>
    </row>
    <row r="16" spans="1:50" x14ac:dyDescent="0.2">
      <c r="A16" s="49" t="s">
        <v>17</v>
      </c>
      <c r="B16" s="50" t="s">
        <v>18</v>
      </c>
      <c r="C16" s="51">
        <v>6</v>
      </c>
      <c r="D16" s="44">
        <f t="shared" si="0"/>
        <v>279.10000000000002</v>
      </c>
      <c r="E16" s="43">
        <f>RCF!C$43</f>
        <v>46.518000000000001</v>
      </c>
      <c r="F16" s="129">
        <v>124.7</v>
      </c>
      <c r="G16" s="127">
        <f t="shared" si="7"/>
        <v>20.783333333333335</v>
      </c>
      <c r="H16" s="129">
        <f t="shared" si="8"/>
        <v>129.5</v>
      </c>
      <c r="I16" s="127">
        <f t="shared" si="1"/>
        <v>21.583333333333332</v>
      </c>
      <c r="J16" s="118">
        <f t="shared" si="2"/>
        <v>142.5</v>
      </c>
      <c r="K16" s="118">
        <f t="shared" si="2"/>
        <v>174.8</v>
      </c>
      <c r="L16" s="118">
        <f t="shared" si="2"/>
        <v>194.3</v>
      </c>
      <c r="M16" s="118">
        <f t="shared" si="2"/>
        <v>259</v>
      </c>
      <c r="N16" s="118">
        <f t="shared" si="2"/>
        <v>278.39999999999998</v>
      </c>
      <c r="O16" s="205">
        <f>ROUNDDOWN($C16*P$11,1)</f>
        <v>127.1</v>
      </c>
      <c r="P16" s="127">
        <f t="shared" si="9"/>
        <v>21.183333333333334</v>
      </c>
      <c r="Q16" s="118">
        <f t="shared" si="10"/>
        <v>165.2</v>
      </c>
      <c r="R16" s="118">
        <f t="shared" si="10"/>
        <v>190.6</v>
      </c>
      <c r="S16" s="130">
        <v>117.7</v>
      </c>
      <c r="T16" s="127">
        <f t="shared" si="11"/>
        <v>19.616666666666667</v>
      </c>
      <c r="U16" s="130">
        <v>125.4</v>
      </c>
      <c r="V16" s="128">
        <f t="shared" si="3"/>
        <v>20.900000000000002</v>
      </c>
      <c r="W16" s="118">
        <f t="shared" si="12"/>
        <v>137.9</v>
      </c>
      <c r="X16" s="118">
        <f t="shared" si="4"/>
        <v>171.8</v>
      </c>
      <c r="Y16" s="118">
        <f t="shared" si="4"/>
        <v>203.1</v>
      </c>
      <c r="Z16" s="118">
        <f t="shared" si="4"/>
        <v>184.3</v>
      </c>
      <c r="AA16" s="118">
        <f t="shared" si="4"/>
        <v>272.10000000000002</v>
      </c>
      <c r="AB16" s="118">
        <f t="shared" si="4"/>
        <v>376.2</v>
      </c>
      <c r="AC16" s="205">
        <f>ROUNDDOWN($C16*AD$11,1)</f>
        <v>126.9</v>
      </c>
      <c r="AD16" s="128">
        <f t="shared" si="13"/>
        <v>21.150000000000002</v>
      </c>
      <c r="AE16" s="118">
        <f t="shared" si="5"/>
        <v>209.4</v>
      </c>
      <c r="AF16" s="118">
        <f t="shared" si="5"/>
        <v>266.5</v>
      </c>
      <c r="AG16" s="118">
        <f t="shared" si="5"/>
        <v>380.7</v>
      </c>
      <c r="AH16" s="130">
        <v>127.3</v>
      </c>
      <c r="AI16" s="128">
        <f t="shared" si="14"/>
        <v>21.216666666666665</v>
      </c>
      <c r="AJ16" s="130"/>
      <c r="AK16" s="128">
        <f t="shared" si="15"/>
        <v>0</v>
      </c>
      <c r="AL16" s="205">
        <f t="shared" si="16"/>
        <v>131.9</v>
      </c>
      <c r="AM16" s="128">
        <f>RCF!I$33</f>
        <v>21.992999999999999</v>
      </c>
      <c r="AN16" s="118">
        <f t="shared" si="6"/>
        <v>197.8</v>
      </c>
      <c r="AO16" s="205">
        <f>ROUNDDOWN($C16*AP$11,1)</f>
        <v>133</v>
      </c>
      <c r="AP16" s="128">
        <f t="shared" si="17"/>
        <v>22.166666666666668</v>
      </c>
      <c r="AQ16" s="118">
        <f t="shared" si="18"/>
        <v>172.9</v>
      </c>
      <c r="AR16" s="118">
        <f t="shared" si="18"/>
        <v>192.8</v>
      </c>
      <c r="AS16" s="130">
        <v>130.4</v>
      </c>
      <c r="AT16" s="128">
        <f t="shared" si="19"/>
        <v>21.733333333333334</v>
      </c>
      <c r="AU16" s="47">
        <v>131.58592999999999</v>
      </c>
      <c r="AV16" s="128">
        <f t="shared" si="20"/>
        <v>21.930988333333332</v>
      </c>
      <c r="AW16" s="206">
        <f t="shared" si="21"/>
        <v>129.80000000000001</v>
      </c>
      <c r="AX16" s="128">
        <f>RCF!I$41</f>
        <v>21.646000000000001</v>
      </c>
    </row>
    <row r="17" spans="1:50" x14ac:dyDescent="0.2">
      <c r="A17" s="49" t="s">
        <v>19</v>
      </c>
      <c r="B17" s="50" t="s">
        <v>20</v>
      </c>
      <c r="C17" s="51">
        <v>8</v>
      </c>
      <c r="D17" s="44">
        <f t="shared" si="0"/>
        <v>372.1</v>
      </c>
      <c r="E17" s="43">
        <f>RCF!C$43</f>
        <v>46.518000000000001</v>
      </c>
      <c r="F17" s="129">
        <v>166.2</v>
      </c>
      <c r="G17" s="127">
        <f t="shared" si="7"/>
        <v>20.774999999999999</v>
      </c>
      <c r="H17" s="129">
        <f t="shared" si="8"/>
        <v>172.6</v>
      </c>
      <c r="I17" s="127">
        <f t="shared" si="1"/>
        <v>21.574999999999999</v>
      </c>
      <c r="J17" s="118">
        <f t="shared" si="2"/>
        <v>189.9</v>
      </c>
      <c r="K17" s="118">
        <f t="shared" si="2"/>
        <v>233</v>
      </c>
      <c r="L17" s="118">
        <f t="shared" si="2"/>
        <v>258.89999999999998</v>
      </c>
      <c r="M17" s="118">
        <f t="shared" si="2"/>
        <v>345.2</v>
      </c>
      <c r="N17" s="118">
        <f t="shared" si="2"/>
        <v>371.1</v>
      </c>
      <c r="O17" s="205">
        <f>ROUNDDOWN($C17*P$11,1)</f>
        <v>169.5</v>
      </c>
      <c r="P17" s="127">
        <f t="shared" si="9"/>
        <v>21.1875</v>
      </c>
      <c r="Q17" s="118">
        <f t="shared" si="10"/>
        <v>220.3</v>
      </c>
      <c r="R17" s="118">
        <f t="shared" si="10"/>
        <v>254.2</v>
      </c>
      <c r="S17" s="130">
        <v>156.9</v>
      </c>
      <c r="T17" s="127">
        <f t="shared" si="11"/>
        <v>19.612500000000001</v>
      </c>
      <c r="U17" s="130">
        <v>167.1</v>
      </c>
      <c r="V17" s="128">
        <f t="shared" si="3"/>
        <v>20.887499999999999</v>
      </c>
      <c r="W17" s="118">
        <f t="shared" si="12"/>
        <v>183.8</v>
      </c>
      <c r="X17" s="118">
        <f t="shared" si="4"/>
        <v>228.9</v>
      </c>
      <c r="Y17" s="118">
        <f t="shared" si="4"/>
        <v>270.7</v>
      </c>
      <c r="Z17" s="118">
        <f t="shared" si="4"/>
        <v>245.6</v>
      </c>
      <c r="AA17" s="118">
        <f t="shared" si="4"/>
        <v>362.6</v>
      </c>
      <c r="AB17" s="118">
        <f t="shared" si="4"/>
        <v>501.3</v>
      </c>
      <c r="AC17" s="205">
        <f>ROUNDDOWN($C17*AD$11,1)</f>
        <v>169.2</v>
      </c>
      <c r="AD17" s="128">
        <f t="shared" si="13"/>
        <v>21.15</v>
      </c>
      <c r="AE17" s="118">
        <f t="shared" si="5"/>
        <v>279.2</v>
      </c>
      <c r="AF17" s="118">
        <f t="shared" si="5"/>
        <v>355.3</v>
      </c>
      <c r="AG17" s="118">
        <f t="shared" si="5"/>
        <v>507.6</v>
      </c>
      <c r="AH17" s="130">
        <v>169.8</v>
      </c>
      <c r="AI17" s="128">
        <f t="shared" si="14"/>
        <v>21.225000000000001</v>
      </c>
      <c r="AJ17" s="130"/>
      <c r="AK17" s="128">
        <f t="shared" si="15"/>
        <v>0</v>
      </c>
      <c r="AL17" s="205">
        <f t="shared" si="16"/>
        <v>175.9</v>
      </c>
      <c r="AM17" s="128">
        <f>RCF!I$33</f>
        <v>21.992999999999999</v>
      </c>
      <c r="AN17" s="118">
        <f t="shared" si="6"/>
        <v>263.8</v>
      </c>
      <c r="AO17" s="205">
        <f>ROUNDDOWN($C17*AP$11,1)</f>
        <v>177.3</v>
      </c>
      <c r="AP17" s="128">
        <f t="shared" si="17"/>
        <v>22.162500000000001</v>
      </c>
      <c r="AQ17" s="118">
        <f t="shared" si="18"/>
        <v>230.4</v>
      </c>
      <c r="AR17" s="118">
        <f t="shared" si="18"/>
        <v>257</v>
      </c>
      <c r="AS17" s="130">
        <v>173.7</v>
      </c>
      <c r="AT17" s="128">
        <f t="shared" si="19"/>
        <v>21.712499999999999</v>
      </c>
      <c r="AU17" s="47">
        <v>175.45142999999999</v>
      </c>
      <c r="AV17" s="128">
        <f t="shared" si="20"/>
        <v>21.931428749999998</v>
      </c>
      <c r="AW17" s="206">
        <f t="shared" si="21"/>
        <v>173.1</v>
      </c>
      <c r="AX17" s="128">
        <f>RCF!I$41</f>
        <v>21.646000000000001</v>
      </c>
    </row>
    <row r="18" spans="1:50" x14ac:dyDescent="0.2">
      <c r="A18" s="49" t="s">
        <v>21</v>
      </c>
      <c r="B18" s="50" t="s">
        <v>22</v>
      </c>
      <c r="C18" s="51">
        <v>14</v>
      </c>
      <c r="D18" s="44">
        <f t="shared" si="0"/>
        <v>651.29999999999995</v>
      </c>
      <c r="E18" s="43">
        <f>RCF!C$43</f>
        <v>46.518000000000001</v>
      </c>
      <c r="F18" s="129">
        <v>291.10000000000002</v>
      </c>
      <c r="G18" s="127">
        <f t="shared" si="7"/>
        <v>20.792857142857144</v>
      </c>
      <c r="H18" s="129">
        <f t="shared" si="8"/>
        <v>302.39999999999998</v>
      </c>
      <c r="I18" s="127">
        <f t="shared" si="1"/>
        <v>21.599999999999998</v>
      </c>
      <c r="J18" s="118">
        <f t="shared" si="2"/>
        <v>332.6</v>
      </c>
      <c r="K18" s="118">
        <f t="shared" si="2"/>
        <v>408.2</v>
      </c>
      <c r="L18" s="118">
        <f t="shared" si="2"/>
        <v>453.6</v>
      </c>
      <c r="M18" s="118">
        <f t="shared" si="2"/>
        <v>604.79999999999995</v>
      </c>
      <c r="N18" s="118">
        <f t="shared" si="2"/>
        <v>650.20000000000005</v>
      </c>
      <c r="O18" s="205">
        <f>ROUNDDOWN($C18*P$11,1)</f>
        <v>296.7</v>
      </c>
      <c r="P18" s="127">
        <f t="shared" si="9"/>
        <v>21.192857142857143</v>
      </c>
      <c r="Q18" s="118">
        <f t="shared" si="10"/>
        <v>385.7</v>
      </c>
      <c r="R18" s="118">
        <f t="shared" si="10"/>
        <v>445</v>
      </c>
      <c r="S18" s="130">
        <v>274.7</v>
      </c>
      <c r="T18" s="127">
        <f t="shared" si="11"/>
        <v>19.62142857142857</v>
      </c>
      <c r="U18" s="130">
        <v>292.60000000000002</v>
      </c>
      <c r="V18" s="128">
        <f t="shared" si="3"/>
        <v>20.900000000000002</v>
      </c>
      <c r="W18" s="118">
        <f t="shared" si="12"/>
        <v>321.8</v>
      </c>
      <c r="X18" s="118">
        <f t="shared" si="4"/>
        <v>400.9</v>
      </c>
      <c r="Y18" s="118">
        <f t="shared" si="4"/>
        <v>474</v>
      </c>
      <c r="Z18" s="118">
        <f t="shared" si="4"/>
        <v>430.1</v>
      </c>
      <c r="AA18" s="118">
        <f t="shared" si="4"/>
        <v>634.9</v>
      </c>
      <c r="AB18" s="118">
        <f t="shared" si="4"/>
        <v>877.8</v>
      </c>
      <c r="AC18" s="205">
        <f>ROUNDDOWN($C18*AD$11,1)</f>
        <v>296.10000000000002</v>
      </c>
      <c r="AD18" s="128">
        <f t="shared" si="13"/>
        <v>21.150000000000002</v>
      </c>
      <c r="AE18" s="118">
        <f t="shared" si="5"/>
        <v>488.6</v>
      </c>
      <c r="AF18" s="118">
        <f t="shared" si="5"/>
        <v>621.79999999999995</v>
      </c>
      <c r="AG18" s="118">
        <f t="shared" si="5"/>
        <v>888.3</v>
      </c>
      <c r="AH18" s="130">
        <v>296.8</v>
      </c>
      <c r="AI18" s="128">
        <f t="shared" si="14"/>
        <v>21.2</v>
      </c>
      <c r="AJ18" s="130"/>
      <c r="AK18" s="128">
        <f t="shared" si="15"/>
        <v>0</v>
      </c>
      <c r="AL18" s="205">
        <f t="shared" si="16"/>
        <v>307.89999999999998</v>
      </c>
      <c r="AM18" s="128">
        <f>RCF!I$33</f>
        <v>21.992999999999999</v>
      </c>
      <c r="AN18" s="118">
        <f t="shared" si="6"/>
        <v>461.8</v>
      </c>
      <c r="AO18" s="205">
        <f>ROUNDDOWN($C18*AP$11,1)</f>
        <v>310.3</v>
      </c>
      <c r="AP18" s="128">
        <f t="shared" si="17"/>
        <v>22.164285714285715</v>
      </c>
      <c r="AQ18" s="118">
        <f t="shared" si="18"/>
        <v>403.3</v>
      </c>
      <c r="AR18" s="118">
        <f t="shared" si="18"/>
        <v>449.9</v>
      </c>
      <c r="AS18" s="130">
        <v>304</v>
      </c>
      <c r="AT18" s="128">
        <f t="shared" si="19"/>
        <v>21.714285714285715</v>
      </c>
      <c r="AU18" s="47">
        <v>307.04793000000001</v>
      </c>
      <c r="AV18" s="128">
        <f t="shared" si="20"/>
        <v>21.931995000000001</v>
      </c>
      <c r="AW18" s="206">
        <f t="shared" si="21"/>
        <v>303</v>
      </c>
      <c r="AX18" s="128">
        <f>RCF!I$41</f>
        <v>21.646000000000001</v>
      </c>
    </row>
    <row r="19" spans="1:50" x14ac:dyDescent="0.2">
      <c r="A19" s="49" t="s">
        <v>23</v>
      </c>
      <c r="B19" s="50" t="s">
        <v>24</v>
      </c>
      <c r="C19" s="44"/>
      <c r="D19" s="44"/>
      <c r="E19" s="43">
        <f>RCF!C$43</f>
        <v>46.518000000000001</v>
      </c>
      <c r="F19" s="129">
        <v>0</v>
      </c>
      <c r="G19" s="127"/>
      <c r="H19" s="129">
        <f t="shared" si="8"/>
        <v>0</v>
      </c>
      <c r="I19" s="127">
        <v>0</v>
      </c>
      <c r="J19" s="118">
        <f t="shared" si="2"/>
        <v>0</v>
      </c>
      <c r="K19" s="118">
        <f t="shared" si="2"/>
        <v>0</v>
      </c>
      <c r="L19" s="118">
        <f t="shared" si="2"/>
        <v>0</v>
      </c>
      <c r="M19" s="118">
        <f t="shared" si="2"/>
        <v>0</v>
      </c>
      <c r="N19" s="118">
        <f t="shared" si="2"/>
        <v>0</v>
      </c>
      <c r="O19" s="130">
        <v>0</v>
      </c>
      <c r="P19" s="127">
        <v>0</v>
      </c>
      <c r="Q19" s="118">
        <f t="shared" si="10"/>
        <v>0</v>
      </c>
      <c r="R19" s="118">
        <f t="shared" si="10"/>
        <v>0</v>
      </c>
      <c r="S19" s="130">
        <v>0</v>
      </c>
      <c r="T19" s="127">
        <v>0</v>
      </c>
      <c r="U19" s="130">
        <v>0</v>
      </c>
      <c r="V19" s="128"/>
      <c r="W19" s="118">
        <f t="shared" si="12"/>
        <v>0</v>
      </c>
      <c r="X19" s="118"/>
      <c r="Y19" s="118"/>
      <c r="Z19" s="118"/>
      <c r="AA19" s="118"/>
      <c r="AB19" s="118"/>
      <c r="AC19" s="130">
        <v>0</v>
      </c>
      <c r="AD19" s="128">
        <v>0</v>
      </c>
      <c r="AE19" s="118">
        <f t="shared" si="5"/>
        <v>0</v>
      </c>
      <c r="AF19" s="118">
        <f t="shared" si="5"/>
        <v>0</v>
      </c>
      <c r="AG19" s="118">
        <f t="shared" si="5"/>
        <v>0</v>
      </c>
      <c r="AH19" s="130">
        <v>0</v>
      </c>
      <c r="AI19" s="128">
        <v>0</v>
      </c>
      <c r="AJ19" s="130"/>
      <c r="AK19" s="128">
        <v>0</v>
      </c>
      <c r="AL19" s="205">
        <f t="shared" si="16"/>
        <v>0</v>
      </c>
      <c r="AM19" s="128">
        <f>RCF!I$33</f>
        <v>21.992999999999999</v>
      </c>
      <c r="AN19" s="118">
        <f t="shared" si="6"/>
        <v>0</v>
      </c>
      <c r="AO19" s="130">
        <v>0</v>
      </c>
      <c r="AP19" s="128">
        <v>0</v>
      </c>
      <c r="AQ19" s="118">
        <f t="shared" si="18"/>
        <v>0</v>
      </c>
      <c r="AR19" s="118">
        <f t="shared" si="18"/>
        <v>0</v>
      </c>
      <c r="AS19" s="130">
        <v>0</v>
      </c>
      <c r="AT19" s="128">
        <v>0</v>
      </c>
      <c r="AU19" s="47">
        <v>0</v>
      </c>
      <c r="AV19" s="128">
        <v>0</v>
      </c>
      <c r="AW19" s="206">
        <f t="shared" si="21"/>
        <v>0</v>
      </c>
      <c r="AX19" s="128">
        <f>RCF!I$41</f>
        <v>21.646000000000001</v>
      </c>
    </row>
    <row r="20" spans="1:50" x14ac:dyDescent="0.2">
      <c r="A20" s="49" t="s">
        <v>25</v>
      </c>
      <c r="B20" s="50" t="s">
        <v>26</v>
      </c>
      <c r="C20" s="51">
        <v>15</v>
      </c>
      <c r="D20" s="44">
        <f t="shared" ref="D20:D26" si="22">ROUND(E20*C20,1)</f>
        <v>697.8</v>
      </c>
      <c r="E20" s="43">
        <f>RCF!C$43</f>
        <v>46.518000000000001</v>
      </c>
      <c r="F20" s="129">
        <v>353.4</v>
      </c>
      <c r="G20" s="127">
        <f t="shared" si="7"/>
        <v>23.56</v>
      </c>
      <c r="H20" s="129">
        <f t="shared" si="8"/>
        <v>367.1</v>
      </c>
      <c r="I20" s="127">
        <f t="shared" ref="I20:I26" si="23">H20/C20</f>
        <v>24.473333333333336</v>
      </c>
      <c r="J20" s="118">
        <f t="shared" si="2"/>
        <v>403.8</v>
      </c>
      <c r="K20" s="118">
        <f t="shared" si="2"/>
        <v>495.6</v>
      </c>
      <c r="L20" s="118">
        <f t="shared" si="2"/>
        <v>550.70000000000005</v>
      </c>
      <c r="M20" s="118">
        <f t="shared" si="2"/>
        <v>734.2</v>
      </c>
      <c r="N20" s="118">
        <f t="shared" si="2"/>
        <v>789.3</v>
      </c>
      <c r="O20" s="130">
        <v>360.5</v>
      </c>
      <c r="P20" s="127">
        <f t="shared" si="9"/>
        <v>24.033333333333335</v>
      </c>
      <c r="Q20" s="118">
        <f t="shared" si="10"/>
        <v>468.6</v>
      </c>
      <c r="R20" s="118">
        <f t="shared" si="10"/>
        <v>540.70000000000005</v>
      </c>
      <c r="S20" s="130">
        <v>333.7</v>
      </c>
      <c r="T20" s="127">
        <f t="shared" si="11"/>
        <v>22.246666666666666</v>
      </c>
      <c r="U20" s="130">
        <v>355.4</v>
      </c>
      <c r="V20" s="128">
        <f t="shared" ref="V20:V26" si="24">U20/C20</f>
        <v>23.693333333333332</v>
      </c>
      <c r="W20" s="118">
        <f t="shared" si="12"/>
        <v>390.9</v>
      </c>
      <c r="X20" s="118">
        <f>ROUND($C20*$V20*X$6,1)</f>
        <v>486.9</v>
      </c>
      <c r="Y20" s="118">
        <v>0</v>
      </c>
      <c r="Z20" s="118">
        <f t="shared" ref="Z20:AB22" si="25">ROUND($C20*$V20*Z$6,1)</f>
        <v>522.4</v>
      </c>
      <c r="AA20" s="118">
        <f t="shared" si="25"/>
        <v>771.2</v>
      </c>
      <c r="AB20" s="118">
        <f t="shared" si="25"/>
        <v>1066.2</v>
      </c>
      <c r="AC20" s="130">
        <v>359.8</v>
      </c>
      <c r="AD20" s="128">
        <f t="shared" si="13"/>
        <v>23.986666666666668</v>
      </c>
      <c r="AE20" s="118">
        <f t="shared" si="5"/>
        <v>593.70000000000005</v>
      </c>
      <c r="AF20" s="118">
        <f t="shared" si="5"/>
        <v>755.6</v>
      </c>
      <c r="AG20" s="118">
        <f t="shared" si="5"/>
        <v>1079.4000000000001</v>
      </c>
      <c r="AH20" s="130">
        <v>351.5</v>
      </c>
      <c r="AI20" s="128">
        <f t="shared" si="14"/>
        <v>23.433333333333334</v>
      </c>
      <c r="AJ20" s="130"/>
      <c r="AK20" s="128">
        <f t="shared" si="15"/>
        <v>0</v>
      </c>
      <c r="AL20" s="205">
        <f t="shared" si="16"/>
        <v>329.8</v>
      </c>
      <c r="AM20" s="128">
        <f>RCF!I$33</f>
        <v>21.992999999999999</v>
      </c>
      <c r="AN20" s="118">
        <f t="shared" si="6"/>
        <v>494.7</v>
      </c>
      <c r="AO20" s="130">
        <v>377.2</v>
      </c>
      <c r="AP20" s="128">
        <f t="shared" si="17"/>
        <v>25.146666666666665</v>
      </c>
      <c r="AQ20" s="118">
        <f t="shared" si="18"/>
        <v>490.3</v>
      </c>
      <c r="AR20" s="118">
        <f t="shared" si="18"/>
        <v>546.9</v>
      </c>
      <c r="AS20" s="130">
        <v>369.1</v>
      </c>
      <c r="AT20" s="128">
        <f t="shared" si="19"/>
        <v>24.606666666666669</v>
      </c>
      <c r="AU20" s="47">
        <v>372.80389999999994</v>
      </c>
      <c r="AV20" s="128">
        <f t="shared" si="20"/>
        <v>24.853593333333329</v>
      </c>
      <c r="AW20" s="44">
        <v>562.70000000000005</v>
      </c>
      <c r="AX20" s="128">
        <f>AW20/C20</f>
        <v>37.513333333333335</v>
      </c>
    </row>
    <row r="21" spans="1:50" x14ac:dyDescent="0.2">
      <c r="A21" s="49" t="s">
        <v>27</v>
      </c>
      <c r="B21" s="50" t="s">
        <v>26</v>
      </c>
      <c r="C21" s="51">
        <v>30</v>
      </c>
      <c r="D21" s="44">
        <f t="shared" si="22"/>
        <v>1395.5</v>
      </c>
      <c r="E21" s="43">
        <f>RCF!C$43</f>
        <v>46.518000000000001</v>
      </c>
      <c r="F21" s="129">
        <v>353.4</v>
      </c>
      <c r="G21" s="127">
        <f t="shared" si="7"/>
        <v>11.78</v>
      </c>
      <c r="H21" s="129">
        <f t="shared" si="8"/>
        <v>367.1</v>
      </c>
      <c r="I21" s="127">
        <f t="shared" si="23"/>
        <v>12.236666666666668</v>
      </c>
      <c r="J21" s="118">
        <f t="shared" ref="J21:N26" si="26">ROUND($C21*$I21*J$6,1)</f>
        <v>403.8</v>
      </c>
      <c r="K21" s="118">
        <f t="shared" si="26"/>
        <v>495.6</v>
      </c>
      <c r="L21" s="118">
        <f t="shared" si="26"/>
        <v>550.70000000000005</v>
      </c>
      <c r="M21" s="118">
        <f t="shared" si="26"/>
        <v>734.2</v>
      </c>
      <c r="N21" s="118">
        <f t="shared" si="26"/>
        <v>789.3</v>
      </c>
      <c r="O21" s="130">
        <v>360.5</v>
      </c>
      <c r="P21" s="127">
        <f t="shared" si="9"/>
        <v>12.016666666666667</v>
      </c>
      <c r="Q21" s="118">
        <f t="shared" si="10"/>
        <v>468.6</v>
      </c>
      <c r="R21" s="118">
        <f t="shared" si="10"/>
        <v>540.70000000000005</v>
      </c>
      <c r="S21" s="130">
        <v>333.7</v>
      </c>
      <c r="T21" s="127">
        <f t="shared" si="11"/>
        <v>11.123333333333333</v>
      </c>
      <c r="U21" s="130">
        <v>355.4</v>
      </c>
      <c r="V21" s="128">
        <f t="shared" si="24"/>
        <v>11.846666666666666</v>
      </c>
      <c r="W21" s="118">
        <f t="shared" si="12"/>
        <v>390.9</v>
      </c>
      <c r="X21" s="118">
        <f>ROUND($C21*$V21*X$6,1)</f>
        <v>486.9</v>
      </c>
      <c r="Y21" s="118">
        <v>0</v>
      </c>
      <c r="Z21" s="118">
        <f t="shared" si="25"/>
        <v>522.4</v>
      </c>
      <c r="AA21" s="118">
        <f t="shared" si="25"/>
        <v>771.2</v>
      </c>
      <c r="AB21" s="118">
        <f t="shared" si="25"/>
        <v>1066.2</v>
      </c>
      <c r="AC21" s="130">
        <v>359.8</v>
      </c>
      <c r="AD21" s="128">
        <f t="shared" si="13"/>
        <v>11.993333333333334</v>
      </c>
      <c r="AE21" s="118">
        <f t="shared" si="5"/>
        <v>593.70000000000005</v>
      </c>
      <c r="AF21" s="118">
        <f t="shared" si="5"/>
        <v>755.6</v>
      </c>
      <c r="AG21" s="118">
        <f t="shared" si="5"/>
        <v>1079.4000000000001</v>
      </c>
      <c r="AH21" s="130">
        <v>351.5</v>
      </c>
      <c r="AI21" s="128">
        <f t="shared" si="14"/>
        <v>11.716666666666667</v>
      </c>
      <c r="AJ21" s="130"/>
      <c r="AK21" s="128">
        <f t="shared" si="15"/>
        <v>0</v>
      </c>
      <c r="AL21" s="205">
        <f t="shared" si="16"/>
        <v>659.7</v>
      </c>
      <c r="AM21" s="128">
        <f>RCF!I$33</f>
        <v>21.992999999999999</v>
      </c>
      <c r="AN21" s="118">
        <f t="shared" si="6"/>
        <v>989.5</v>
      </c>
      <c r="AO21" s="130">
        <v>377.2</v>
      </c>
      <c r="AP21" s="128">
        <f t="shared" si="17"/>
        <v>12.573333333333332</v>
      </c>
      <c r="AQ21" s="118">
        <f t="shared" si="18"/>
        <v>490.3</v>
      </c>
      <c r="AR21" s="118">
        <f t="shared" si="18"/>
        <v>546.9</v>
      </c>
      <c r="AS21" s="130">
        <v>369.1</v>
      </c>
      <c r="AT21" s="128">
        <f t="shared" si="19"/>
        <v>12.303333333333335</v>
      </c>
      <c r="AU21" s="47">
        <v>372.80389999999994</v>
      </c>
      <c r="AV21" s="128">
        <f t="shared" si="20"/>
        <v>12.426796666666664</v>
      </c>
      <c r="AW21" s="44">
        <v>562.70000000000005</v>
      </c>
      <c r="AX21" s="128">
        <f t="shared" ref="AX21:AX25" si="27">AW21/C21</f>
        <v>18.756666666666668</v>
      </c>
    </row>
    <row r="22" spans="1:50" x14ac:dyDescent="0.2">
      <c r="A22" s="49" t="s">
        <v>28</v>
      </c>
      <c r="B22" s="50" t="s">
        <v>26</v>
      </c>
      <c r="C22" s="51">
        <v>45</v>
      </c>
      <c r="D22" s="44">
        <f t="shared" si="22"/>
        <v>2093.3000000000002</v>
      </c>
      <c r="E22" s="43">
        <f>RCF!C$43</f>
        <v>46.518000000000001</v>
      </c>
      <c r="F22" s="129">
        <v>353.4</v>
      </c>
      <c r="G22" s="127">
        <f t="shared" si="7"/>
        <v>7.8533333333333326</v>
      </c>
      <c r="H22" s="129">
        <f t="shared" si="8"/>
        <v>367.1</v>
      </c>
      <c r="I22" s="127">
        <f t="shared" si="23"/>
        <v>8.1577777777777776</v>
      </c>
      <c r="J22" s="118">
        <f t="shared" si="26"/>
        <v>403.8</v>
      </c>
      <c r="K22" s="118">
        <f t="shared" si="26"/>
        <v>495.6</v>
      </c>
      <c r="L22" s="118">
        <f t="shared" si="26"/>
        <v>550.70000000000005</v>
      </c>
      <c r="M22" s="118">
        <f t="shared" si="26"/>
        <v>734.2</v>
      </c>
      <c r="N22" s="118">
        <f t="shared" si="26"/>
        <v>789.3</v>
      </c>
      <c r="O22" s="130">
        <v>360.5</v>
      </c>
      <c r="P22" s="127">
        <f t="shared" si="9"/>
        <v>8.0111111111111111</v>
      </c>
      <c r="Q22" s="118">
        <f t="shared" si="10"/>
        <v>468.6</v>
      </c>
      <c r="R22" s="118">
        <f t="shared" si="10"/>
        <v>540.70000000000005</v>
      </c>
      <c r="S22" s="130">
        <v>333.7</v>
      </c>
      <c r="T22" s="127">
        <f t="shared" si="11"/>
        <v>7.4155555555555557</v>
      </c>
      <c r="U22" s="130">
        <v>355.4</v>
      </c>
      <c r="V22" s="128">
        <f t="shared" si="24"/>
        <v>7.8977777777777769</v>
      </c>
      <c r="W22" s="118">
        <f t="shared" si="12"/>
        <v>390.9</v>
      </c>
      <c r="X22" s="118">
        <f>ROUND($C22*$V22*X$6,1)</f>
        <v>486.9</v>
      </c>
      <c r="Y22" s="118">
        <v>0</v>
      </c>
      <c r="Z22" s="118">
        <f t="shared" si="25"/>
        <v>522.4</v>
      </c>
      <c r="AA22" s="118">
        <f t="shared" si="25"/>
        <v>771.2</v>
      </c>
      <c r="AB22" s="118">
        <f t="shared" si="25"/>
        <v>1066.2</v>
      </c>
      <c r="AC22" s="130">
        <v>359.8</v>
      </c>
      <c r="AD22" s="128">
        <f t="shared" si="13"/>
        <v>7.9955555555555557</v>
      </c>
      <c r="AE22" s="118">
        <f t="shared" si="5"/>
        <v>593.70000000000005</v>
      </c>
      <c r="AF22" s="118">
        <f t="shared" si="5"/>
        <v>755.6</v>
      </c>
      <c r="AG22" s="118">
        <f t="shared" si="5"/>
        <v>1079.4000000000001</v>
      </c>
      <c r="AH22" s="130">
        <v>351.5</v>
      </c>
      <c r="AI22" s="128">
        <f t="shared" si="14"/>
        <v>7.8111111111111109</v>
      </c>
      <c r="AJ22" s="130"/>
      <c r="AK22" s="128">
        <f t="shared" si="15"/>
        <v>0</v>
      </c>
      <c r="AL22" s="205">
        <f t="shared" si="16"/>
        <v>989.6</v>
      </c>
      <c r="AM22" s="128">
        <f>RCF!I$33</f>
        <v>21.992999999999999</v>
      </c>
      <c r="AN22" s="118">
        <f t="shared" si="6"/>
        <v>1484.4</v>
      </c>
      <c r="AO22" s="130">
        <v>377.2</v>
      </c>
      <c r="AP22" s="128">
        <f t="shared" si="17"/>
        <v>8.3822222222222216</v>
      </c>
      <c r="AQ22" s="118">
        <f t="shared" si="18"/>
        <v>490.3</v>
      </c>
      <c r="AR22" s="118">
        <f t="shared" si="18"/>
        <v>546.9</v>
      </c>
      <c r="AS22" s="130">
        <v>369.1</v>
      </c>
      <c r="AT22" s="128">
        <f t="shared" si="19"/>
        <v>8.2022222222222219</v>
      </c>
      <c r="AU22" s="47">
        <v>372.80389999999994</v>
      </c>
      <c r="AV22" s="128">
        <f t="shared" si="20"/>
        <v>8.2845311111111091</v>
      </c>
      <c r="AW22" s="44">
        <v>562.70000000000005</v>
      </c>
      <c r="AX22" s="128">
        <f t="shared" si="27"/>
        <v>12.504444444444445</v>
      </c>
    </row>
    <row r="23" spans="1:50" x14ac:dyDescent="0.2">
      <c r="A23" s="49" t="s">
        <v>29</v>
      </c>
      <c r="B23" s="50" t="s">
        <v>30</v>
      </c>
      <c r="C23" s="51">
        <v>15</v>
      </c>
      <c r="D23" s="44">
        <f t="shared" si="22"/>
        <v>697.8</v>
      </c>
      <c r="E23" s="43">
        <f>RCF!C$43</f>
        <v>46.518000000000001</v>
      </c>
      <c r="F23" s="129">
        <v>353.4</v>
      </c>
      <c r="G23" s="127">
        <f t="shared" si="7"/>
        <v>23.56</v>
      </c>
      <c r="H23" s="129">
        <f t="shared" si="8"/>
        <v>367.1</v>
      </c>
      <c r="I23" s="127">
        <f t="shared" si="23"/>
        <v>24.473333333333336</v>
      </c>
      <c r="J23" s="118">
        <f t="shared" si="26"/>
        <v>403.8</v>
      </c>
      <c r="K23" s="118">
        <f t="shared" si="26"/>
        <v>495.6</v>
      </c>
      <c r="L23" s="118">
        <f t="shared" si="26"/>
        <v>550.70000000000005</v>
      </c>
      <c r="M23" s="118">
        <f t="shared" si="26"/>
        <v>734.2</v>
      </c>
      <c r="N23" s="118">
        <f t="shared" si="26"/>
        <v>789.3</v>
      </c>
      <c r="O23" s="130">
        <v>360.5</v>
      </c>
      <c r="P23" s="127">
        <f t="shared" si="9"/>
        <v>24.033333333333335</v>
      </c>
      <c r="Q23" s="118">
        <f t="shared" si="10"/>
        <v>468.6</v>
      </c>
      <c r="R23" s="118">
        <f t="shared" si="10"/>
        <v>540.70000000000005</v>
      </c>
      <c r="S23" s="130">
        <v>375.5</v>
      </c>
      <c r="T23" s="127">
        <f t="shared" si="11"/>
        <v>25.033333333333335</v>
      </c>
      <c r="U23" s="130">
        <v>399.9</v>
      </c>
      <c r="V23" s="128">
        <f t="shared" si="24"/>
        <v>26.66</v>
      </c>
      <c r="W23" s="118">
        <f t="shared" si="12"/>
        <v>439.8</v>
      </c>
      <c r="X23" s="118">
        <v>0</v>
      </c>
      <c r="Y23" s="118">
        <f t="shared" ref="Y23:AA25" si="28">ROUND($C23*$V23*Y$6,1)</f>
        <v>647.79999999999995</v>
      </c>
      <c r="Z23" s="118">
        <f t="shared" si="28"/>
        <v>587.9</v>
      </c>
      <c r="AA23" s="118">
        <f t="shared" si="28"/>
        <v>867.8</v>
      </c>
      <c r="AB23" s="118">
        <v>0</v>
      </c>
      <c r="AC23" s="130">
        <v>359.8</v>
      </c>
      <c r="AD23" s="128">
        <f t="shared" si="13"/>
        <v>23.986666666666668</v>
      </c>
      <c r="AE23" s="118">
        <f t="shared" si="5"/>
        <v>593.70000000000005</v>
      </c>
      <c r="AF23" s="118">
        <f t="shared" si="5"/>
        <v>755.6</v>
      </c>
      <c r="AG23" s="118">
        <f t="shared" si="5"/>
        <v>1079.4000000000001</v>
      </c>
      <c r="AH23" s="130">
        <v>351.5</v>
      </c>
      <c r="AI23" s="128">
        <f t="shared" si="14"/>
        <v>23.433333333333334</v>
      </c>
      <c r="AJ23" s="130"/>
      <c r="AK23" s="128">
        <f t="shared" si="15"/>
        <v>0</v>
      </c>
      <c r="AL23" s="205">
        <f t="shared" si="16"/>
        <v>329.8</v>
      </c>
      <c r="AM23" s="128">
        <f>RCF!I$33</f>
        <v>21.992999999999999</v>
      </c>
      <c r="AN23" s="118">
        <f t="shared" si="6"/>
        <v>494.7</v>
      </c>
      <c r="AO23" s="130">
        <v>377.2</v>
      </c>
      <c r="AP23" s="128">
        <f t="shared" si="17"/>
        <v>25.146666666666665</v>
      </c>
      <c r="AQ23" s="118">
        <f t="shared" si="18"/>
        <v>490.3</v>
      </c>
      <c r="AR23" s="118">
        <f t="shared" si="18"/>
        <v>546.9</v>
      </c>
      <c r="AS23" s="130">
        <v>369.1</v>
      </c>
      <c r="AT23" s="128">
        <f t="shared" si="19"/>
        <v>24.606666666666669</v>
      </c>
      <c r="AU23" s="47">
        <v>372.80389999999994</v>
      </c>
      <c r="AV23" s="128">
        <f t="shared" si="20"/>
        <v>24.853593333333329</v>
      </c>
      <c r="AW23" s="44">
        <v>562.70000000000005</v>
      </c>
      <c r="AX23" s="128">
        <f t="shared" si="27"/>
        <v>37.513333333333335</v>
      </c>
    </row>
    <row r="24" spans="1:50" x14ac:dyDescent="0.2">
      <c r="A24" s="49" t="s">
        <v>31</v>
      </c>
      <c r="B24" s="50" t="s">
        <v>30</v>
      </c>
      <c r="C24" s="51">
        <v>30</v>
      </c>
      <c r="D24" s="44">
        <f t="shared" si="22"/>
        <v>1395.5</v>
      </c>
      <c r="E24" s="43">
        <f>RCF!C$43</f>
        <v>46.518000000000001</v>
      </c>
      <c r="F24" s="129">
        <v>353.4</v>
      </c>
      <c r="G24" s="127">
        <f t="shared" si="7"/>
        <v>11.78</v>
      </c>
      <c r="H24" s="129">
        <f t="shared" si="8"/>
        <v>367.1</v>
      </c>
      <c r="I24" s="127">
        <f t="shared" si="23"/>
        <v>12.236666666666668</v>
      </c>
      <c r="J24" s="118">
        <f t="shared" si="26"/>
        <v>403.8</v>
      </c>
      <c r="K24" s="118">
        <f t="shared" si="26"/>
        <v>495.6</v>
      </c>
      <c r="L24" s="118">
        <f t="shared" si="26"/>
        <v>550.70000000000005</v>
      </c>
      <c r="M24" s="118">
        <f t="shared" si="26"/>
        <v>734.2</v>
      </c>
      <c r="N24" s="118">
        <f t="shared" si="26"/>
        <v>789.3</v>
      </c>
      <c r="O24" s="130">
        <v>360.5</v>
      </c>
      <c r="P24" s="127">
        <f t="shared" si="9"/>
        <v>12.016666666666667</v>
      </c>
      <c r="Q24" s="118">
        <f t="shared" si="10"/>
        <v>468.6</v>
      </c>
      <c r="R24" s="118">
        <f t="shared" si="10"/>
        <v>540.70000000000005</v>
      </c>
      <c r="S24" s="130">
        <v>375.5</v>
      </c>
      <c r="T24" s="127">
        <f t="shared" si="11"/>
        <v>12.516666666666667</v>
      </c>
      <c r="U24" s="130">
        <v>399.9</v>
      </c>
      <c r="V24" s="128">
        <f t="shared" si="24"/>
        <v>13.33</v>
      </c>
      <c r="W24" s="118">
        <f t="shared" si="12"/>
        <v>439.8</v>
      </c>
      <c r="X24" s="118">
        <v>0</v>
      </c>
      <c r="Y24" s="118">
        <f t="shared" si="28"/>
        <v>647.79999999999995</v>
      </c>
      <c r="Z24" s="118">
        <f t="shared" si="28"/>
        <v>587.9</v>
      </c>
      <c r="AA24" s="118">
        <f t="shared" si="28"/>
        <v>867.8</v>
      </c>
      <c r="AB24" s="118">
        <v>0</v>
      </c>
      <c r="AC24" s="130">
        <v>359.8</v>
      </c>
      <c r="AD24" s="128">
        <f t="shared" si="13"/>
        <v>11.993333333333334</v>
      </c>
      <c r="AE24" s="118">
        <f t="shared" si="5"/>
        <v>593.70000000000005</v>
      </c>
      <c r="AF24" s="118">
        <f t="shared" si="5"/>
        <v>755.6</v>
      </c>
      <c r="AG24" s="118">
        <f t="shared" si="5"/>
        <v>1079.4000000000001</v>
      </c>
      <c r="AH24" s="130">
        <v>351.5</v>
      </c>
      <c r="AI24" s="128">
        <f t="shared" si="14"/>
        <v>11.716666666666667</v>
      </c>
      <c r="AJ24" s="130"/>
      <c r="AK24" s="128">
        <f t="shared" si="15"/>
        <v>0</v>
      </c>
      <c r="AL24" s="205">
        <f t="shared" si="16"/>
        <v>659.7</v>
      </c>
      <c r="AM24" s="128">
        <f>RCF!I$33</f>
        <v>21.992999999999999</v>
      </c>
      <c r="AN24" s="118">
        <f t="shared" si="6"/>
        <v>989.5</v>
      </c>
      <c r="AO24" s="130">
        <v>377.2</v>
      </c>
      <c r="AP24" s="128">
        <f t="shared" si="17"/>
        <v>12.573333333333332</v>
      </c>
      <c r="AQ24" s="118">
        <f t="shared" si="18"/>
        <v>490.3</v>
      </c>
      <c r="AR24" s="118">
        <f t="shared" si="18"/>
        <v>546.9</v>
      </c>
      <c r="AS24" s="130">
        <v>369.1</v>
      </c>
      <c r="AT24" s="128">
        <f t="shared" si="19"/>
        <v>12.303333333333335</v>
      </c>
      <c r="AU24" s="47">
        <v>372.80389999999994</v>
      </c>
      <c r="AV24" s="128">
        <f t="shared" si="20"/>
        <v>12.426796666666664</v>
      </c>
      <c r="AW24" s="44">
        <v>562.70000000000005</v>
      </c>
      <c r="AX24" s="128">
        <f t="shared" si="27"/>
        <v>18.756666666666668</v>
      </c>
    </row>
    <row r="25" spans="1:50" x14ac:dyDescent="0.2">
      <c r="A25" s="49" t="s">
        <v>32</v>
      </c>
      <c r="B25" s="50" t="s">
        <v>30</v>
      </c>
      <c r="C25" s="51">
        <v>45</v>
      </c>
      <c r="D25" s="44">
        <f t="shared" si="22"/>
        <v>2093.3000000000002</v>
      </c>
      <c r="E25" s="43">
        <f>RCF!C$43</f>
        <v>46.518000000000001</v>
      </c>
      <c r="F25" s="129">
        <v>353.4</v>
      </c>
      <c r="G25" s="127">
        <f t="shared" si="7"/>
        <v>7.8533333333333326</v>
      </c>
      <c r="H25" s="129">
        <f t="shared" si="8"/>
        <v>367.1</v>
      </c>
      <c r="I25" s="127">
        <f t="shared" si="23"/>
        <v>8.1577777777777776</v>
      </c>
      <c r="J25" s="118">
        <f t="shared" si="26"/>
        <v>403.8</v>
      </c>
      <c r="K25" s="118">
        <f t="shared" si="26"/>
        <v>495.6</v>
      </c>
      <c r="L25" s="118">
        <f t="shared" si="26"/>
        <v>550.70000000000005</v>
      </c>
      <c r="M25" s="118">
        <f t="shared" si="26"/>
        <v>734.2</v>
      </c>
      <c r="N25" s="118">
        <f t="shared" si="26"/>
        <v>789.3</v>
      </c>
      <c r="O25" s="130">
        <v>360.5</v>
      </c>
      <c r="P25" s="127">
        <f t="shared" si="9"/>
        <v>8.0111111111111111</v>
      </c>
      <c r="Q25" s="118">
        <f t="shared" si="10"/>
        <v>468.6</v>
      </c>
      <c r="R25" s="118">
        <f t="shared" si="10"/>
        <v>540.70000000000005</v>
      </c>
      <c r="S25" s="130">
        <v>375.5</v>
      </c>
      <c r="T25" s="127">
        <f t="shared" si="11"/>
        <v>8.344444444444445</v>
      </c>
      <c r="U25" s="130">
        <v>399.9</v>
      </c>
      <c r="V25" s="128">
        <f t="shared" si="24"/>
        <v>8.8866666666666667</v>
      </c>
      <c r="W25" s="118">
        <f t="shared" si="12"/>
        <v>439.8</v>
      </c>
      <c r="X25" s="118">
        <v>0</v>
      </c>
      <c r="Y25" s="118">
        <f t="shared" si="28"/>
        <v>647.79999999999995</v>
      </c>
      <c r="Z25" s="118">
        <f t="shared" si="28"/>
        <v>587.9</v>
      </c>
      <c r="AA25" s="118">
        <f t="shared" si="28"/>
        <v>867.8</v>
      </c>
      <c r="AB25" s="118">
        <v>0</v>
      </c>
      <c r="AC25" s="130">
        <v>359.8</v>
      </c>
      <c r="AD25" s="128">
        <f t="shared" si="13"/>
        <v>7.9955555555555557</v>
      </c>
      <c r="AE25" s="118">
        <f t="shared" si="5"/>
        <v>593.70000000000005</v>
      </c>
      <c r="AF25" s="118">
        <f t="shared" si="5"/>
        <v>755.6</v>
      </c>
      <c r="AG25" s="118">
        <f t="shared" si="5"/>
        <v>1079.4000000000001</v>
      </c>
      <c r="AH25" s="130">
        <v>351.5</v>
      </c>
      <c r="AI25" s="128">
        <f t="shared" si="14"/>
        <v>7.8111111111111109</v>
      </c>
      <c r="AJ25" s="130"/>
      <c r="AK25" s="128">
        <f t="shared" si="15"/>
        <v>0</v>
      </c>
      <c r="AL25" s="205">
        <f t="shared" si="16"/>
        <v>989.6</v>
      </c>
      <c r="AM25" s="128">
        <f>RCF!I$33</f>
        <v>21.992999999999999</v>
      </c>
      <c r="AN25" s="118">
        <f t="shared" si="6"/>
        <v>1484.4</v>
      </c>
      <c r="AO25" s="130">
        <v>377.2</v>
      </c>
      <c r="AP25" s="128">
        <f t="shared" si="17"/>
        <v>8.3822222222222216</v>
      </c>
      <c r="AQ25" s="118">
        <f t="shared" si="18"/>
        <v>490.3</v>
      </c>
      <c r="AR25" s="118">
        <f t="shared" si="18"/>
        <v>546.9</v>
      </c>
      <c r="AS25" s="130">
        <v>369.1</v>
      </c>
      <c r="AT25" s="128">
        <f t="shared" si="19"/>
        <v>8.2022222222222219</v>
      </c>
      <c r="AU25" s="47">
        <v>372.80389999999994</v>
      </c>
      <c r="AV25" s="128">
        <f t="shared" si="20"/>
        <v>8.2845311111111091</v>
      </c>
      <c r="AW25" s="44">
        <v>562.70000000000005</v>
      </c>
      <c r="AX25" s="128">
        <f t="shared" si="27"/>
        <v>12.504444444444445</v>
      </c>
    </row>
    <row r="26" spans="1:50" x14ac:dyDescent="0.2">
      <c r="A26" s="49" t="s">
        <v>33</v>
      </c>
      <c r="B26" s="50" t="s">
        <v>34</v>
      </c>
      <c r="C26" s="51">
        <v>21.43</v>
      </c>
      <c r="D26" s="44">
        <f t="shared" si="22"/>
        <v>996.9</v>
      </c>
      <c r="E26" s="43">
        <f>RCF!C$43</f>
        <v>46.518000000000001</v>
      </c>
      <c r="F26" s="129">
        <v>445.8</v>
      </c>
      <c r="G26" s="127">
        <f t="shared" si="7"/>
        <v>20.802613159122725</v>
      </c>
      <c r="H26" s="129">
        <f t="shared" si="8"/>
        <v>463.1</v>
      </c>
      <c r="I26" s="127">
        <f t="shared" si="23"/>
        <v>21.609892673821747</v>
      </c>
      <c r="J26" s="118">
        <f t="shared" si="26"/>
        <v>509.4</v>
      </c>
      <c r="K26" s="118">
        <f t="shared" si="26"/>
        <v>625.20000000000005</v>
      </c>
      <c r="L26" s="118">
        <f t="shared" si="26"/>
        <v>694.7</v>
      </c>
      <c r="M26" s="118">
        <f t="shared" si="26"/>
        <v>926.2</v>
      </c>
      <c r="N26" s="118">
        <f t="shared" si="26"/>
        <v>995.7</v>
      </c>
      <c r="O26" s="130">
        <v>454.3</v>
      </c>
      <c r="P26" s="127">
        <f t="shared" si="9"/>
        <v>21.199253383107795</v>
      </c>
      <c r="Q26" s="118">
        <f t="shared" si="10"/>
        <v>590.5</v>
      </c>
      <c r="R26" s="118">
        <f t="shared" si="10"/>
        <v>681.4</v>
      </c>
      <c r="S26" s="130">
        <v>420.3</v>
      </c>
      <c r="T26" s="127">
        <f t="shared" si="11"/>
        <v>19.612692487167521</v>
      </c>
      <c r="U26" s="130">
        <v>447.6</v>
      </c>
      <c r="V26" s="128">
        <f t="shared" si="24"/>
        <v>20.886607559496035</v>
      </c>
      <c r="W26" s="118">
        <f>U26</f>
        <v>447.6</v>
      </c>
      <c r="X26" s="118">
        <f>U26</f>
        <v>447.6</v>
      </c>
      <c r="Y26" s="118">
        <f>X26</f>
        <v>447.6</v>
      </c>
      <c r="Z26" s="118">
        <f t="shared" ref="Z26:AB26" si="29">Y26</f>
        <v>447.6</v>
      </c>
      <c r="AA26" s="118">
        <f t="shared" si="29"/>
        <v>447.6</v>
      </c>
      <c r="AB26" s="118">
        <f t="shared" si="29"/>
        <v>447.6</v>
      </c>
      <c r="AC26" s="130">
        <v>453.5</v>
      </c>
      <c r="AD26" s="128">
        <f t="shared" si="13"/>
        <v>21.161922538497432</v>
      </c>
      <c r="AE26" s="118">
        <f t="shared" si="5"/>
        <v>748.3</v>
      </c>
      <c r="AF26" s="118">
        <f t="shared" si="5"/>
        <v>952.4</v>
      </c>
      <c r="AG26" s="118">
        <f t="shared" si="5"/>
        <v>1360.5</v>
      </c>
      <c r="AH26" s="130">
        <v>400.1</v>
      </c>
      <c r="AI26" s="128">
        <f t="shared" si="14"/>
        <v>18.670088660755951</v>
      </c>
      <c r="AJ26" s="130"/>
      <c r="AK26" s="128">
        <f t="shared" si="15"/>
        <v>0</v>
      </c>
      <c r="AL26" s="205">
        <f t="shared" si="16"/>
        <v>471.3</v>
      </c>
      <c r="AM26" s="128">
        <f>RCF!I$33</f>
        <v>21.992999999999999</v>
      </c>
      <c r="AN26" s="118">
        <f t="shared" si="6"/>
        <v>706.9</v>
      </c>
      <c r="AO26" s="130">
        <v>475.3</v>
      </c>
      <c r="AP26" s="128">
        <f t="shared" si="17"/>
        <v>22.179188054129725</v>
      </c>
      <c r="AQ26" s="118">
        <f t="shared" si="18"/>
        <v>617.79999999999995</v>
      </c>
      <c r="AR26" s="118">
        <f t="shared" si="18"/>
        <v>689.1</v>
      </c>
      <c r="AS26" s="130">
        <v>369.1</v>
      </c>
      <c r="AT26" s="128">
        <f t="shared" si="19"/>
        <v>17.223518432104527</v>
      </c>
      <c r="AU26" s="47">
        <v>469.94220000000001</v>
      </c>
      <c r="AV26" s="128">
        <f t="shared" si="20"/>
        <v>21.929174055062997</v>
      </c>
      <c r="AW26" s="206">
        <f>ROUNDDOWN(C26*AX26,1)</f>
        <v>463.8</v>
      </c>
      <c r="AX26" s="128">
        <f>RCF!I$41</f>
        <v>21.646000000000001</v>
      </c>
    </row>
    <row r="27" spans="1:50" x14ac:dyDescent="0.2">
      <c r="A27" s="53"/>
      <c r="B27" s="54"/>
      <c r="C27" s="55"/>
      <c r="D27" s="55"/>
      <c r="E27" s="56"/>
      <c r="F27" s="131"/>
      <c r="G27" s="132"/>
      <c r="H27" s="131"/>
      <c r="I27" s="132"/>
      <c r="J27" s="126"/>
      <c r="K27" s="126"/>
      <c r="L27" s="126"/>
      <c r="M27" s="126"/>
      <c r="N27" s="126"/>
      <c r="O27" s="131"/>
      <c r="P27" s="132"/>
      <c r="Q27" s="118"/>
      <c r="R27" s="118"/>
      <c r="S27" s="131"/>
      <c r="T27" s="132"/>
      <c r="U27" s="131"/>
      <c r="V27" s="133"/>
      <c r="W27" s="120"/>
      <c r="X27" s="120"/>
      <c r="Y27" s="120"/>
      <c r="Z27" s="120"/>
      <c r="AA27" s="120"/>
      <c r="AB27" s="120"/>
      <c r="AC27" s="134"/>
      <c r="AD27" s="132"/>
      <c r="AE27" s="126"/>
      <c r="AF27" s="126"/>
      <c r="AG27" s="126"/>
      <c r="AH27" s="131"/>
      <c r="AI27" s="132"/>
      <c r="AJ27" s="131"/>
      <c r="AK27" s="132"/>
      <c r="AL27" s="134"/>
      <c r="AM27" s="132"/>
      <c r="AN27" s="126"/>
      <c r="AO27" s="134"/>
      <c r="AP27" s="132"/>
      <c r="AQ27" s="126"/>
      <c r="AR27" s="126"/>
      <c r="AS27" s="131"/>
      <c r="AT27" s="132"/>
      <c r="AU27" s="131"/>
      <c r="AV27" s="132"/>
      <c r="AW27" s="55"/>
      <c r="AX27" s="56"/>
    </row>
    <row r="28" spans="1:50" x14ac:dyDescent="0.2">
      <c r="A28" s="23"/>
      <c r="B28" s="24" t="s">
        <v>4</v>
      </c>
      <c r="C28" s="25"/>
      <c r="D28" s="26"/>
      <c r="E28" s="27"/>
      <c r="F28" s="26"/>
      <c r="G28" s="27"/>
      <c r="H28" s="26"/>
      <c r="I28" s="27"/>
      <c r="J28" s="27"/>
      <c r="K28" s="27"/>
      <c r="L28" s="27"/>
      <c r="M28" s="27"/>
      <c r="N28" s="27"/>
      <c r="O28" s="28"/>
      <c r="P28" s="27"/>
      <c r="Q28" s="27"/>
      <c r="R28" s="27"/>
      <c r="S28" s="28"/>
      <c r="T28" s="27"/>
      <c r="U28" s="28"/>
      <c r="V28" s="27"/>
      <c r="W28" s="29"/>
      <c r="X28" s="29"/>
      <c r="Y28" s="30"/>
      <c r="Z28" s="30"/>
      <c r="AA28" s="30"/>
      <c r="AB28" s="30"/>
      <c r="AC28" s="28"/>
      <c r="AD28" s="27"/>
      <c r="AE28" s="26"/>
      <c r="AF28" s="26"/>
      <c r="AG28" s="31"/>
      <c r="AH28" s="26"/>
      <c r="AI28" s="26"/>
      <c r="AJ28" s="26"/>
      <c r="AK28" s="26"/>
      <c r="AL28" s="28"/>
      <c r="AM28" s="27"/>
      <c r="AN28" s="26"/>
      <c r="AO28" s="28"/>
      <c r="AP28" s="27"/>
      <c r="AQ28" s="26"/>
      <c r="AR28" s="26"/>
      <c r="AS28" s="26"/>
      <c r="AT28" s="26"/>
      <c r="AU28" s="26"/>
      <c r="AV28" s="26"/>
      <c r="AW28" s="27"/>
      <c r="AX28" s="27"/>
    </row>
    <row r="29" spans="1:50" x14ac:dyDescent="0.2">
      <c r="A29" s="58"/>
      <c r="B29" s="59"/>
      <c r="C29" s="60"/>
      <c r="D29" s="37"/>
      <c r="E29" s="61"/>
      <c r="F29" s="37"/>
      <c r="G29" s="61"/>
      <c r="H29" s="37"/>
      <c r="I29" s="61"/>
      <c r="J29" s="116"/>
      <c r="K29" s="116"/>
      <c r="L29" s="116"/>
      <c r="M29" s="116"/>
      <c r="N29" s="116"/>
      <c r="O29" s="37"/>
      <c r="P29" s="61"/>
      <c r="Q29" s="116"/>
      <c r="R29" s="116"/>
      <c r="S29" s="37"/>
      <c r="T29" s="61"/>
      <c r="U29" s="37"/>
      <c r="V29" s="36"/>
      <c r="W29" s="117"/>
      <c r="X29" s="117"/>
      <c r="Y29" s="117"/>
      <c r="Z29" s="117"/>
      <c r="AA29" s="117"/>
      <c r="AB29" s="117"/>
      <c r="AC29" s="62"/>
      <c r="AD29" s="61"/>
      <c r="AE29" s="116"/>
      <c r="AF29" s="116"/>
      <c r="AG29" s="116"/>
      <c r="AH29" s="37"/>
      <c r="AI29" s="61"/>
      <c r="AJ29" s="37"/>
      <c r="AK29" s="61"/>
      <c r="AL29" s="62"/>
      <c r="AM29" s="61"/>
      <c r="AN29" s="116"/>
      <c r="AO29" s="62"/>
      <c r="AP29" s="61"/>
      <c r="AQ29" s="116"/>
      <c r="AR29" s="116"/>
      <c r="AS29" s="37"/>
      <c r="AT29" s="61"/>
      <c r="AU29" s="37"/>
      <c r="AV29" s="61"/>
      <c r="AW29" s="37" t="s">
        <v>194</v>
      </c>
      <c r="AX29" s="61"/>
    </row>
    <row r="30" spans="1:50" s="64" customFormat="1" ht="14.25" customHeight="1" x14ac:dyDescent="0.2">
      <c r="A30" s="49" t="s">
        <v>36</v>
      </c>
      <c r="B30" s="63" t="s">
        <v>111</v>
      </c>
      <c r="C30" s="51"/>
      <c r="D30" s="44">
        <f t="shared" ref="D30:D61" si="30">ROUND(E30*C30,1)</f>
        <v>0</v>
      </c>
      <c r="E30" s="43">
        <v>0</v>
      </c>
      <c r="F30" s="44">
        <v>0</v>
      </c>
      <c r="G30" s="127">
        <v>0</v>
      </c>
      <c r="H30" s="44">
        <v>0</v>
      </c>
      <c r="I30" s="127">
        <v>0</v>
      </c>
      <c r="J30" s="118">
        <v>0</v>
      </c>
      <c r="K30" s="118">
        <v>0</v>
      </c>
      <c r="L30" s="118">
        <v>0</v>
      </c>
      <c r="M30" s="118">
        <v>0</v>
      </c>
      <c r="N30" s="118">
        <v>0</v>
      </c>
      <c r="O30" s="44">
        <v>0</v>
      </c>
      <c r="P30" s="127">
        <v>0</v>
      </c>
      <c r="Q30" s="118">
        <v>0</v>
      </c>
      <c r="R30" s="118">
        <v>0</v>
      </c>
      <c r="S30" s="44">
        <v>0</v>
      </c>
      <c r="T30" s="127">
        <v>0</v>
      </c>
      <c r="U30" s="44">
        <v>0</v>
      </c>
      <c r="V30" s="46">
        <v>0</v>
      </c>
      <c r="W30" s="118">
        <v>0</v>
      </c>
      <c r="X30" s="118">
        <v>0</v>
      </c>
      <c r="Y30" s="118">
        <v>0</v>
      </c>
      <c r="Z30" s="118">
        <v>0</v>
      </c>
      <c r="AA30" s="118">
        <v>0</v>
      </c>
      <c r="AB30" s="118">
        <v>0</v>
      </c>
      <c r="AC30" s="44">
        <v>0</v>
      </c>
      <c r="AD30" s="46">
        <v>0</v>
      </c>
      <c r="AE30" s="118">
        <v>0</v>
      </c>
      <c r="AF30" s="118">
        <v>0</v>
      </c>
      <c r="AG30" s="118">
        <v>0</v>
      </c>
      <c r="AH30" s="44">
        <v>0</v>
      </c>
      <c r="AI30" s="43">
        <v>0</v>
      </c>
      <c r="AJ30" s="44">
        <v>0</v>
      </c>
      <c r="AK30" s="43">
        <v>0</v>
      </c>
      <c r="AL30" s="44">
        <v>0</v>
      </c>
      <c r="AM30" s="46">
        <v>0</v>
      </c>
      <c r="AN30" s="118">
        <v>0</v>
      </c>
      <c r="AO30" s="44">
        <v>0</v>
      </c>
      <c r="AP30" s="46">
        <v>0</v>
      </c>
      <c r="AQ30" s="118">
        <v>0</v>
      </c>
      <c r="AR30" s="118">
        <v>0</v>
      </c>
      <c r="AS30" s="44">
        <v>0</v>
      </c>
      <c r="AT30" s="43">
        <v>0</v>
      </c>
      <c r="AU30" s="44">
        <v>0</v>
      </c>
      <c r="AV30" s="43">
        <v>0</v>
      </c>
      <c r="AW30" s="44">
        <v>0</v>
      </c>
      <c r="AX30" s="46">
        <v>0</v>
      </c>
    </row>
    <row r="31" spans="1:50" s="64" customFormat="1" x14ac:dyDescent="0.2">
      <c r="A31" s="49" t="s">
        <v>35</v>
      </c>
      <c r="B31" s="50" t="s">
        <v>112</v>
      </c>
      <c r="C31" s="51"/>
      <c r="D31" s="44">
        <f t="shared" si="30"/>
        <v>0</v>
      </c>
      <c r="E31" s="43">
        <v>0</v>
      </c>
      <c r="F31" s="44">
        <v>0</v>
      </c>
      <c r="G31" s="127">
        <v>0</v>
      </c>
      <c r="H31" s="44">
        <v>0</v>
      </c>
      <c r="I31" s="127">
        <v>0</v>
      </c>
      <c r="J31" s="118">
        <v>0</v>
      </c>
      <c r="K31" s="118">
        <v>0</v>
      </c>
      <c r="L31" s="118">
        <v>0</v>
      </c>
      <c r="M31" s="118">
        <v>0</v>
      </c>
      <c r="N31" s="118">
        <v>0</v>
      </c>
      <c r="O31" s="44">
        <v>0</v>
      </c>
      <c r="P31" s="127">
        <v>0</v>
      </c>
      <c r="Q31" s="118">
        <v>0</v>
      </c>
      <c r="R31" s="118">
        <v>0</v>
      </c>
      <c r="S31" s="44">
        <v>0</v>
      </c>
      <c r="T31" s="127">
        <v>0</v>
      </c>
      <c r="U31" s="44">
        <v>0</v>
      </c>
      <c r="V31" s="46">
        <v>0</v>
      </c>
      <c r="W31" s="118">
        <v>0</v>
      </c>
      <c r="X31" s="118">
        <v>0</v>
      </c>
      <c r="Y31" s="118">
        <v>0</v>
      </c>
      <c r="Z31" s="118">
        <v>0</v>
      </c>
      <c r="AA31" s="118">
        <v>0</v>
      </c>
      <c r="AB31" s="118">
        <v>0</v>
      </c>
      <c r="AC31" s="44">
        <v>0</v>
      </c>
      <c r="AD31" s="46">
        <v>0</v>
      </c>
      <c r="AE31" s="118">
        <v>0</v>
      </c>
      <c r="AF31" s="118">
        <v>0</v>
      </c>
      <c r="AG31" s="118">
        <v>0</v>
      </c>
      <c r="AH31" s="44">
        <v>0</v>
      </c>
      <c r="AI31" s="43">
        <v>0</v>
      </c>
      <c r="AJ31" s="44">
        <v>0</v>
      </c>
      <c r="AK31" s="43">
        <v>0</v>
      </c>
      <c r="AL31" s="44">
        <v>0</v>
      </c>
      <c r="AM31" s="46">
        <v>0</v>
      </c>
      <c r="AN31" s="118">
        <v>0</v>
      </c>
      <c r="AO31" s="44">
        <v>0</v>
      </c>
      <c r="AP31" s="46">
        <v>0</v>
      </c>
      <c r="AQ31" s="118">
        <v>0</v>
      </c>
      <c r="AR31" s="118">
        <v>0</v>
      </c>
      <c r="AS31" s="44">
        <v>0</v>
      </c>
      <c r="AT31" s="43">
        <v>0</v>
      </c>
      <c r="AU31" s="44">
        <v>0</v>
      </c>
      <c r="AV31" s="43">
        <v>0</v>
      </c>
      <c r="AW31" s="44">
        <v>0</v>
      </c>
      <c r="AX31" s="46">
        <v>0</v>
      </c>
    </row>
    <row r="32" spans="1:50" s="64" customFormat="1" x14ac:dyDescent="0.2">
      <c r="A32" s="49" t="s">
        <v>37</v>
      </c>
      <c r="B32" s="50" t="s">
        <v>113</v>
      </c>
      <c r="C32" s="51"/>
      <c r="D32" s="44">
        <f t="shared" si="30"/>
        <v>0</v>
      </c>
      <c r="E32" s="43">
        <v>0</v>
      </c>
      <c r="F32" s="44">
        <v>0</v>
      </c>
      <c r="G32" s="127">
        <v>0</v>
      </c>
      <c r="H32" s="44">
        <v>0</v>
      </c>
      <c r="I32" s="127">
        <v>0</v>
      </c>
      <c r="J32" s="118">
        <v>0</v>
      </c>
      <c r="K32" s="118">
        <v>0</v>
      </c>
      <c r="L32" s="118">
        <v>0</v>
      </c>
      <c r="M32" s="118">
        <v>0</v>
      </c>
      <c r="N32" s="118">
        <v>0</v>
      </c>
      <c r="O32" s="44">
        <v>0</v>
      </c>
      <c r="P32" s="127">
        <v>0</v>
      </c>
      <c r="Q32" s="118">
        <v>0</v>
      </c>
      <c r="R32" s="118">
        <v>0</v>
      </c>
      <c r="S32" s="44">
        <v>0</v>
      </c>
      <c r="T32" s="127">
        <v>0</v>
      </c>
      <c r="U32" s="44">
        <v>0</v>
      </c>
      <c r="V32" s="46">
        <v>0</v>
      </c>
      <c r="W32" s="118">
        <v>0</v>
      </c>
      <c r="X32" s="118">
        <v>0</v>
      </c>
      <c r="Y32" s="118">
        <v>0</v>
      </c>
      <c r="Z32" s="118">
        <v>0</v>
      </c>
      <c r="AA32" s="118">
        <v>0</v>
      </c>
      <c r="AB32" s="118">
        <v>0</v>
      </c>
      <c r="AC32" s="44">
        <v>0</v>
      </c>
      <c r="AD32" s="46">
        <v>0</v>
      </c>
      <c r="AE32" s="118">
        <v>0</v>
      </c>
      <c r="AF32" s="118">
        <v>0</v>
      </c>
      <c r="AG32" s="118">
        <v>0</v>
      </c>
      <c r="AH32" s="44">
        <v>0</v>
      </c>
      <c r="AI32" s="43">
        <v>0</v>
      </c>
      <c r="AJ32" s="44">
        <v>0</v>
      </c>
      <c r="AK32" s="43">
        <v>0</v>
      </c>
      <c r="AL32" s="44">
        <v>0</v>
      </c>
      <c r="AM32" s="46">
        <v>0</v>
      </c>
      <c r="AN32" s="118">
        <v>0</v>
      </c>
      <c r="AO32" s="44">
        <v>0</v>
      </c>
      <c r="AP32" s="46">
        <v>0</v>
      </c>
      <c r="AQ32" s="118">
        <v>0</v>
      </c>
      <c r="AR32" s="118">
        <v>0</v>
      </c>
      <c r="AS32" s="44">
        <v>0</v>
      </c>
      <c r="AT32" s="43">
        <v>0</v>
      </c>
      <c r="AU32" s="44">
        <v>0</v>
      </c>
      <c r="AV32" s="43">
        <v>0</v>
      </c>
      <c r="AW32" s="44">
        <v>0</v>
      </c>
      <c r="AX32" s="46">
        <v>0</v>
      </c>
    </row>
    <row r="33" spans="1:50" s="64" customFormat="1" x14ac:dyDescent="0.2">
      <c r="A33" s="49" t="s">
        <v>49</v>
      </c>
      <c r="B33" s="50" t="s">
        <v>114</v>
      </c>
      <c r="C33" s="51"/>
      <c r="D33" s="44">
        <f t="shared" si="30"/>
        <v>0</v>
      </c>
      <c r="E33" s="43">
        <v>0</v>
      </c>
      <c r="F33" s="44">
        <v>0</v>
      </c>
      <c r="G33" s="127">
        <v>0</v>
      </c>
      <c r="H33" s="44">
        <v>0</v>
      </c>
      <c r="I33" s="127">
        <v>0</v>
      </c>
      <c r="J33" s="118">
        <v>0</v>
      </c>
      <c r="K33" s="118">
        <v>0</v>
      </c>
      <c r="L33" s="118">
        <v>0</v>
      </c>
      <c r="M33" s="118">
        <v>0</v>
      </c>
      <c r="N33" s="118">
        <v>0</v>
      </c>
      <c r="O33" s="44">
        <v>0</v>
      </c>
      <c r="P33" s="127">
        <v>0</v>
      </c>
      <c r="Q33" s="118">
        <v>0</v>
      </c>
      <c r="R33" s="118">
        <v>0</v>
      </c>
      <c r="S33" s="44">
        <v>0</v>
      </c>
      <c r="T33" s="127">
        <v>0</v>
      </c>
      <c r="U33" s="44">
        <v>0</v>
      </c>
      <c r="V33" s="46">
        <v>0</v>
      </c>
      <c r="W33" s="118">
        <v>0</v>
      </c>
      <c r="X33" s="118">
        <v>0</v>
      </c>
      <c r="Y33" s="118">
        <v>0</v>
      </c>
      <c r="Z33" s="118">
        <v>0</v>
      </c>
      <c r="AA33" s="118">
        <v>0</v>
      </c>
      <c r="AB33" s="118">
        <v>0</v>
      </c>
      <c r="AC33" s="44">
        <v>0</v>
      </c>
      <c r="AD33" s="46">
        <v>0</v>
      </c>
      <c r="AE33" s="118">
        <v>0</v>
      </c>
      <c r="AF33" s="118">
        <v>0</v>
      </c>
      <c r="AG33" s="118">
        <v>0</v>
      </c>
      <c r="AH33" s="44">
        <v>0</v>
      </c>
      <c r="AI33" s="43">
        <v>0</v>
      </c>
      <c r="AJ33" s="44">
        <v>0</v>
      </c>
      <c r="AK33" s="43">
        <v>0</v>
      </c>
      <c r="AL33" s="44">
        <v>0</v>
      </c>
      <c r="AM33" s="46">
        <v>0</v>
      </c>
      <c r="AN33" s="118">
        <v>0</v>
      </c>
      <c r="AO33" s="44">
        <v>0</v>
      </c>
      <c r="AP33" s="46">
        <v>0</v>
      </c>
      <c r="AQ33" s="118">
        <v>0</v>
      </c>
      <c r="AR33" s="118">
        <v>0</v>
      </c>
      <c r="AS33" s="44">
        <v>0</v>
      </c>
      <c r="AT33" s="43">
        <v>0</v>
      </c>
      <c r="AU33" s="44">
        <v>0</v>
      </c>
      <c r="AV33" s="43">
        <v>0</v>
      </c>
      <c r="AW33" s="44">
        <v>0</v>
      </c>
      <c r="AX33" s="46">
        <v>0</v>
      </c>
    </row>
    <row r="34" spans="1:50" s="64" customFormat="1" ht="25.5" x14ac:dyDescent="0.2">
      <c r="A34" s="49" t="s">
        <v>48</v>
      </c>
      <c r="B34" s="50" t="s">
        <v>119</v>
      </c>
      <c r="C34" s="51">
        <v>77</v>
      </c>
      <c r="D34" s="44">
        <f t="shared" si="30"/>
        <v>3581.9</v>
      </c>
      <c r="E34" s="43">
        <f>RCF!C$43</f>
        <v>46.518000000000001</v>
      </c>
      <c r="F34" s="44">
        <f>ROUNDDOWN($C34*G34,1)</f>
        <v>1015.7</v>
      </c>
      <c r="G34" s="127">
        <f>RCF!C$5</f>
        <v>13.191000000000001</v>
      </c>
      <c r="H34" s="44">
        <f t="shared" ref="H34" si="31">ROUND(I34*C34,1)</f>
        <v>1015.7</v>
      </c>
      <c r="I34" s="127">
        <f>G34</f>
        <v>13.191000000000001</v>
      </c>
      <c r="J34" s="118">
        <f t="shared" ref="J34:N45" si="32">ROUND($C34*$I34*J$6,1)</f>
        <v>1117.3</v>
      </c>
      <c r="K34" s="118">
        <f t="shared" si="32"/>
        <v>1371.2</v>
      </c>
      <c r="L34" s="118">
        <f t="shared" si="32"/>
        <v>1523.6</v>
      </c>
      <c r="M34" s="118">
        <f t="shared" si="32"/>
        <v>2031.4</v>
      </c>
      <c r="N34" s="118">
        <f t="shared" si="32"/>
        <v>2183.8000000000002</v>
      </c>
      <c r="O34" s="44">
        <f>ROUNDDOWN($C34*P34,1)</f>
        <v>1010.8</v>
      </c>
      <c r="P34" s="127">
        <f>RCF!C$7</f>
        <v>13.128</v>
      </c>
      <c r="Q34" s="118">
        <f t="shared" ref="Q34:R49" si="33">ROUNDDOWN($O34*Q$6,1)</f>
        <v>1314</v>
      </c>
      <c r="R34" s="118">
        <f t="shared" si="33"/>
        <v>1516.2</v>
      </c>
      <c r="S34" s="44">
        <f>ROUNDDOWN($C34*T34,1)</f>
        <v>986.2</v>
      </c>
      <c r="T34" s="127">
        <f>RCF!C$9</f>
        <v>12.808999999999999</v>
      </c>
      <c r="U34" s="44">
        <f>ROUNDDOWN($C34*V34,1)</f>
        <v>986.2</v>
      </c>
      <c r="V34" s="128">
        <f>T34</f>
        <v>12.808999999999999</v>
      </c>
      <c r="W34" s="118">
        <f t="shared" ref="W34:AB49" si="34">ROUNDDOWN($U34*W$6,1)</f>
        <v>1084.8</v>
      </c>
      <c r="X34" s="118">
        <f t="shared" si="34"/>
        <v>1351</v>
      </c>
      <c r="Y34" s="118">
        <f t="shared" si="34"/>
        <v>1597.6</v>
      </c>
      <c r="Z34" s="118">
        <f t="shared" si="34"/>
        <v>1449.7</v>
      </c>
      <c r="AA34" s="118">
        <f t="shared" si="34"/>
        <v>2140</v>
      </c>
      <c r="AB34" s="118">
        <f t="shared" si="34"/>
        <v>2958.6</v>
      </c>
      <c r="AC34" s="44">
        <f>ROUNDDOWN($C34*AD34,1)</f>
        <v>1009.7</v>
      </c>
      <c r="AD34" s="128">
        <f>RCF!C$13</f>
        <v>13.114000000000001</v>
      </c>
      <c r="AE34" s="118">
        <f t="shared" ref="AE34:AG49" si="35">ROUND($AC34*AE$6,1)</f>
        <v>1666</v>
      </c>
      <c r="AF34" s="118">
        <f t="shared" si="35"/>
        <v>2120.4</v>
      </c>
      <c r="AG34" s="118">
        <f t="shared" si="35"/>
        <v>3029.1</v>
      </c>
      <c r="AH34" s="44">
        <f>ROUNDDOWN($C34*AI34,1)</f>
        <v>1011.4</v>
      </c>
      <c r="AI34" s="128">
        <f>RCF!C$31</f>
        <v>13.135999999999999</v>
      </c>
      <c r="AJ34" s="44">
        <f>ROUNDDOWN($C34*AK34,1)</f>
        <v>0</v>
      </c>
      <c r="AK34" s="128">
        <v>0</v>
      </c>
      <c r="AL34" s="44">
        <f>ROUNDDOWN($C34*AM34,1)</f>
        <v>1048.7</v>
      </c>
      <c r="AM34" s="128">
        <f>RCF!C$33</f>
        <v>13.62</v>
      </c>
      <c r="AN34" s="118">
        <f t="shared" ref="AN34:AN97" si="36">ROUNDDOWN($AL34*AN$6,1)</f>
        <v>1573</v>
      </c>
      <c r="AO34" s="44">
        <f>ROUNDDOWN($C34*AP34,1)</f>
        <v>1057.5999999999999</v>
      </c>
      <c r="AP34" s="128">
        <f>RCF!C$35</f>
        <v>13.736000000000001</v>
      </c>
      <c r="AQ34" s="118">
        <f t="shared" ref="AQ34:AR49" si="37">ROUNDDOWN($AO34*AQ$6,1)</f>
        <v>1374.8</v>
      </c>
      <c r="AR34" s="118">
        <f t="shared" si="37"/>
        <v>1533.5</v>
      </c>
      <c r="AS34" s="44">
        <f>ROUNDDOWN($C34*AT34,1)</f>
        <v>1035.4000000000001</v>
      </c>
      <c r="AT34" s="128">
        <f>RCF!C$37</f>
        <v>13.448</v>
      </c>
      <c r="AU34" s="44">
        <f>ROUNDDOWN($C34*AV34,1)</f>
        <v>1045.7</v>
      </c>
      <c r="AV34" s="128">
        <f>RCF!C$39</f>
        <v>13.581</v>
      </c>
      <c r="AW34" s="44">
        <f>ROUNDDOWN($C34*AX34,1)</f>
        <v>976.5</v>
      </c>
      <c r="AX34" s="128">
        <f>RCF!C$41</f>
        <v>12.682</v>
      </c>
    </row>
    <row r="35" spans="1:50" s="64" customFormat="1" ht="25.5" x14ac:dyDescent="0.2">
      <c r="A35" s="49" t="s">
        <v>83</v>
      </c>
      <c r="B35" s="50" t="s">
        <v>115</v>
      </c>
      <c r="C35" s="51">
        <v>128</v>
      </c>
      <c r="D35" s="44">
        <f t="shared" si="30"/>
        <v>5954.3</v>
      </c>
      <c r="E35" s="43">
        <f>RCF!C$43</f>
        <v>46.518000000000001</v>
      </c>
      <c r="F35" s="44">
        <f t="shared" ref="F35:F98" si="38">ROUNDDOWN($C35*G35,1)</f>
        <v>1688.4</v>
      </c>
      <c r="G35" s="127">
        <f>RCF!C$5</f>
        <v>13.191000000000001</v>
      </c>
      <c r="H35" s="44">
        <f t="shared" ref="H35:H98" si="39">ROUND(I35*C35,1)</f>
        <v>1688.4</v>
      </c>
      <c r="I35" s="127">
        <f t="shared" ref="I35:I98" si="40">G35</f>
        <v>13.191000000000001</v>
      </c>
      <c r="J35" s="118">
        <f t="shared" si="32"/>
        <v>1857.3</v>
      </c>
      <c r="K35" s="118">
        <f t="shared" si="32"/>
        <v>2279.4</v>
      </c>
      <c r="L35" s="118">
        <f t="shared" si="32"/>
        <v>2532.6999999999998</v>
      </c>
      <c r="M35" s="118">
        <f t="shared" si="32"/>
        <v>3376.9</v>
      </c>
      <c r="N35" s="118">
        <f t="shared" si="32"/>
        <v>3630.2</v>
      </c>
      <c r="O35" s="44">
        <f t="shared" ref="O35:O98" si="41">ROUNDDOWN($C35*P35,1)</f>
        <v>1680.3</v>
      </c>
      <c r="P35" s="127">
        <f>RCF!C$7</f>
        <v>13.128</v>
      </c>
      <c r="Q35" s="118">
        <f t="shared" si="33"/>
        <v>2184.3000000000002</v>
      </c>
      <c r="R35" s="118">
        <f t="shared" si="33"/>
        <v>2520.4</v>
      </c>
      <c r="S35" s="44">
        <f t="shared" ref="S35:S98" si="42">ROUNDDOWN($C35*T35,1)</f>
        <v>1639.5</v>
      </c>
      <c r="T35" s="127">
        <f>RCF!C$9</f>
        <v>12.808999999999999</v>
      </c>
      <c r="U35" s="44">
        <f t="shared" ref="U35:U98" si="43">ROUNDDOWN($C35*V35,1)</f>
        <v>1639.5</v>
      </c>
      <c r="V35" s="128">
        <f t="shared" ref="V35:V98" si="44">T35</f>
        <v>12.808999999999999</v>
      </c>
      <c r="W35" s="118">
        <f t="shared" si="34"/>
        <v>1803.4</v>
      </c>
      <c r="X35" s="118">
        <f t="shared" si="34"/>
        <v>2246.1</v>
      </c>
      <c r="Y35" s="118">
        <f t="shared" si="34"/>
        <v>2655.9</v>
      </c>
      <c r="Z35" s="118">
        <f t="shared" si="34"/>
        <v>2410</v>
      </c>
      <c r="AA35" s="118">
        <f t="shared" si="34"/>
        <v>3557.7</v>
      </c>
      <c r="AB35" s="118">
        <f t="shared" si="34"/>
        <v>4918.5</v>
      </c>
      <c r="AC35" s="44">
        <f t="shared" ref="AC35:AC98" si="45">ROUNDDOWN($C35*AD35,1)</f>
        <v>1678.5</v>
      </c>
      <c r="AD35" s="128">
        <f>RCF!C$13</f>
        <v>13.114000000000001</v>
      </c>
      <c r="AE35" s="118">
        <f t="shared" si="35"/>
        <v>2769.5</v>
      </c>
      <c r="AF35" s="118">
        <f t="shared" si="35"/>
        <v>3524.9</v>
      </c>
      <c r="AG35" s="118">
        <f t="shared" si="35"/>
        <v>5035.5</v>
      </c>
      <c r="AH35" s="44">
        <f t="shared" ref="AH35:AH98" si="46">ROUNDDOWN($C35*AI35,1)</f>
        <v>1681.4</v>
      </c>
      <c r="AI35" s="128">
        <f>RCF!C$31</f>
        <v>13.135999999999999</v>
      </c>
      <c r="AJ35" s="44">
        <f t="shared" ref="AJ35:AJ98" si="47">ROUNDDOWN($C35*AK35,1)</f>
        <v>0</v>
      </c>
      <c r="AK35" s="128">
        <v>0</v>
      </c>
      <c r="AL35" s="44">
        <f t="shared" ref="AL35:AL98" si="48">ROUNDDOWN($C35*AM35,1)</f>
        <v>1743.3</v>
      </c>
      <c r="AM35" s="128">
        <f>RCF!C$33</f>
        <v>13.62</v>
      </c>
      <c r="AN35" s="118">
        <f t="shared" si="36"/>
        <v>2614.9</v>
      </c>
      <c r="AO35" s="44">
        <f t="shared" ref="AO35:AO98" si="49">ROUNDDOWN($C35*AP35,1)</f>
        <v>1758.2</v>
      </c>
      <c r="AP35" s="128">
        <f>RCF!C$35</f>
        <v>13.736000000000001</v>
      </c>
      <c r="AQ35" s="118">
        <f t="shared" si="37"/>
        <v>2285.6</v>
      </c>
      <c r="AR35" s="118">
        <f t="shared" si="37"/>
        <v>2549.3000000000002</v>
      </c>
      <c r="AS35" s="44">
        <f t="shared" ref="AS35:AS98" si="50">ROUNDDOWN($C35*AT35,1)</f>
        <v>1721.3</v>
      </c>
      <c r="AT35" s="128">
        <f>RCF!C$37</f>
        <v>13.448</v>
      </c>
      <c r="AU35" s="44">
        <f t="shared" ref="AU35:AU98" si="51">ROUNDDOWN($C35*AV35,1)</f>
        <v>1738.3</v>
      </c>
      <c r="AV35" s="128">
        <f>RCF!C$39</f>
        <v>13.581</v>
      </c>
      <c r="AW35" s="44">
        <f t="shared" ref="AW35:AW98" si="52">ROUNDDOWN($C35*AX35,1)</f>
        <v>1623.2</v>
      </c>
      <c r="AX35" s="128">
        <f>RCF!C$41</f>
        <v>12.682</v>
      </c>
    </row>
    <row r="36" spans="1:50" s="64" customFormat="1" x14ac:dyDescent="0.2">
      <c r="A36" s="49" t="s">
        <v>77</v>
      </c>
      <c r="B36" s="50" t="s">
        <v>116</v>
      </c>
      <c r="C36" s="51">
        <v>50</v>
      </c>
      <c r="D36" s="44">
        <f t="shared" si="30"/>
        <v>2325.9</v>
      </c>
      <c r="E36" s="43">
        <f>RCF!C$43</f>
        <v>46.518000000000001</v>
      </c>
      <c r="F36" s="44">
        <f t="shared" si="38"/>
        <v>659.5</v>
      </c>
      <c r="G36" s="127">
        <f>RCF!C$5</f>
        <v>13.191000000000001</v>
      </c>
      <c r="H36" s="44">
        <f t="shared" si="39"/>
        <v>659.6</v>
      </c>
      <c r="I36" s="127">
        <f t="shared" si="40"/>
        <v>13.191000000000001</v>
      </c>
      <c r="J36" s="118">
        <f t="shared" si="32"/>
        <v>725.5</v>
      </c>
      <c r="K36" s="118">
        <f t="shared" si="32"/>
        <v>890.4</v>
      </c>
      <c r="L36" s="118">
        <f t="shared" si="32"/>
        <v>989.3</v>
      </c>
      <c r="M36" s="118">
        <f t="shared" si="32"/>
        <v>1319.1</v>
      </c>
      <c r="N36" s="118">
        <f t="shared" si="32"/>
        <v>1418</v>
      </c>
      <c r="O36" s="44">
        <f t="shared" si="41"/>
        <v>656.4</v>
      </c>
      <c r="P36" s="127">
        <f>RCF!C$7</f>
        <v>13.128</v>
      </c>
      <c r="Q36" s="118">
        <f t="shared" si="33"/>
        <v>853.3</v>
      </c>
      <c r="R36" s="118">
        <f t="shared" si="33"/>
        <v>984.6</v>
      </c>
      <c r="S36" s="44">
        <f t="shared" si="42"/>
        <v>640.4</v>
      </c>
      <c r="T36" s="127">
        <f>RCF!C$9</f>
        <v>12.808999999999999</v>
      </c>
      <c r="U36" s="44">
        <f t="shared" si="43"/>
        <v>640.4</v>
      </c>
      <c r="V36" s="128">
        <f t="shared" si="44"/>
        <v>12.808999999999999</v>
      </c>
      <c r="W36" s="118">
        <f t="shared" si="34"/>
        <v>704.4</v>
      </c>
      <c r="X36" s="118">
        <f t="shared" si="34"/>
        <v>877.3</v>
      </c>
      <c r="Y36" s="118">
        <f t="shared" si="34"/>
        <v>1037.4000000000001</v>
      </c>
      <c r="Z36" s="118">
        <f t="shared" si="34"/>
        <v>941.3</v>
      </c>
      <c r="AA36" s="118">
        <f t="shared" si="34"/>
        <v>1389.6</v>
      </c>
      <c r="AB36" s="118">
        <f t="shared" si="34"/>
        <v>1921.2</v>
      </c>
      <c r="AC36" s="44">
        <f t="shared" si="45"/>
        <v>655.7</v>
      </c>
      <c r="AD36" s="128">
        <f>RCF!C$13</f>
        <v>13.114000000000001</v>
      </c>
      <c r="AE36" s="118">
        <f t="shared" si="35"/>
        <v>1081.9000000000001</v>
      </c>
      <c r="AF36" s="118">
        <f t="shared" si="35"/>
        <v>1377</v>
      </c>
      <c r="AG36" s="118">
        <f t="shared" si="35"/>
        <v>1967.1</v>
      </c>
      <c r="AH36" s="44">
        <f t="shared" si="46"/>
        <v>656.8</v>
      </c>
      <c r="AI36" s="128">
        <f>RCF!C$31</f>
        <v>13.135999999999999</v>
      </c>
      <c r="AJ36" s="44">
        <f t="shared" si="47"/>
        <v>0</v>
      </c>
      <c r="AK36" s="128">
        <v>0</v>
      </c>
      <c r="AL36" s="44">
        <f t="shared" si="48"/>
        <v>681</v>
      </c>
      <c r="AM36" s="128">
        <f>RCF!C$33</f>
        <v>13.62</v>
      </c>
      <c r="AN36" s="118">
        <f t="shared" si="36"/>
        <v>1021.5</v>
      </c>
      <c r="AO36" s="44">
        <f t="shared" si="49"/>
        <v>686.8</v>
      </c>
      <c r="AP36" s="128">
        <f>RCF!C$35</f>
        <v>13.736000000000001</v>
      </c>
      <c r="AQ36" s="118">
        <f t="shared" si="37"/>
        <v>892.8</v>
      </c>
      <c r="AR36" s="118">
        <f t="shared" si="37"/>
        <v>995.8</v>
      </c>
      <c r="AS36" s="44">
        <f t="shared" si="50"/>
        <v>672.4</v>
      </c>
      <c r="AT36" s="128">
        <f>RCF!C$37</f>
        <v>13.448</v>
      </c>
      <c r="AU36" s="44">
        <f t="shared" si="51"/>
        <v>679</v>
      </c>
      <c r="AV36" s="128">
        <f>RCF!C$39</f>
        <v>13.581</v>
      </c>
      <c r="AW36" s="44">
        <f t="shared" si="52"/>
        <v>634.1</v>
      </c>
      <c r="AX36" s="128">
        <f>RCF!C$41</f>
        <v>12.682</v>
      </c>
    </row>
    <row r="37" spans="1:50" s="64" customFormat="1" x14ac:dyDescent="0.2">
      <c r="A37" s="49" t="s">
        <v>93</v>
      </c>
      <c r="B37" s="50" t="s">
        <v>117</v>
      </c>
      <c r="C37" s="51">
        <v>218</v>
      </c>
      <c r="D37" s="44">
        <f t="shared" si="30"/>
        <v>10140.9</v>
      </c>
      <c r="E37" s="43">
        <f>RCF!C$43</f>
        <v>46.518000000000001</v>
      </c>
      <c r="F37" s="44">
        <f t="shared" si="38"/>
        <v>2875.6</v>
      </c>
      <c r="G37" s="127">
        <f>RCF!C$5</f>
        <v>13.191000000000001</v>
      </c>
      <c r="H37" s="44">
        <f t="shared" si="39"/>
        <v>2875.6</v>
      </c>
      <c r="I37" s="127">
        <f t="shared" si="40"/>
        <v>13.191000000000001</v>
      </c>
      <c r="J37" s="118">
        <f t="shared" si="32"/>
        <v>3163.2</v>
      </c>
      <c r="K37" s="118">
        <f t="shared" si="32"/>
        <v>3882.1</v>
      </c>
      <c r="L37" s="118">
        <f t="shared" si="32"/>
        <v>4313.5</v>
      </c>
      <c r="M37" s="118">
        <f t="shared" si="32"/>
        <v>5751.3</v>
      </c>
      <c r="N37" s="118">
        <f t="shared" si="32"/>
        <v>6182.6</v>
      </c>
      <c r="O37" s="44">
        <f t="shared" si="41"/>
        <v>2861.9</v>
      </c>
      <c r="P37" s="127">
        <f>RCF!C$7</f>
        <v>13.128</v>
      </c>
      <c r="Q37" s="118">
        <f t="shared" si="33"/>
        <v>3720.4</v>
      </c>
      <c r="R37" s="118">
        <f t="shared" si="33"/>
        <v>4292.8</v>
      </c>
      <c r="S37" s="44">
        <f t="shared" si="42"/>
        <v>2792.3</v>
      </c>
      <c r="T37" s="127">
        <f>RCF!C$9</f>
        <v>12.808999999999999</v>
      </c>
      <c r="U37" s="44">
        <f t="shared" si="43"/>
        <v>2792.3</v>
      </c>
      <c r="V37" s="128">
        <f t="shared" si="44"/>
        <v>12.808999999999999</v>
      </c>
      <c r="W37" s="118">
        <f t="shared" si="34"/>
        <v>3071.5</v>
      </c>
      <c r="X37" s="118">
        <f t="shared" si="34"/>
        <v>3825.4</v>
      </c>
      <c r="Y37" s="118">
        <f t="shared" si="34"/>
        <v>4523.5</v>
      </c>
      <c r="Z37" s="118">
        <f t="shared" si="34"/>
        <v>4104.6000000000004</v>
      </c>
      <c r="AA37" s="118">
        <f t="shared" si="34"/>
        <v>6059.2</v>
      </c>
      <c r="AB37" s="118">
        <f t="shared" si="34"/>
        <v>8376.9</v>
      </c>
      <c r="AC37" s="44">
        <f t="shared" si="45"/>
        <v>2858.8</v>
      </c>
      <c r="AD37" s="128">
        <f>RCF!C$13</f>
        <v>13.114000000000001</v>
      </c>
      <c r="AE37" s="118">
        <f t="shared" si="35"/>
        <v>4717</v>
      </c>
      <c r="AF37" s="118">
        <f t="shared" si="35"/>
        <v>6003.5</v>
      </c>
      <c r="AG37" s="118">
        <f t="shared" si="35"/>
        <v>8576.4</v>
      </c>
      <c r="AH37" s="44">
        <f t="shared" si="46"/>
        <v>2863.6</v>
      </c>
      <c r="AI37" s="128">
        <f>RCF!C$31</f>
        <v>13.135999999999999</v>
      </c>
      <c r="AJ37" s="44">
        <f t="shared" si="47"/>
        <v>0</v>
      </c>
      <c r="AK37" s="128">
        <v>0</v>
      </c>
      <c r="AL37" s="44">
        <f t="shared" si="48"/>
        <v>2969.1</v>
      </c>
      <c r="AM37" s="128">
        <f>RCF!C$33</f>
        <v>13.62</v>
      </c>
      <c r="AN37" s="118">
        <f t="shared" si="36"/>
        <v>4453.6000000000004</v>
      </c>
      <c r="AO37" s="44">
        <f t="shared" si="49"/>
        <v>2994.4</v>
      </c>
      <c r="AP37" s="128">
        <f>RCF!C$35</f>
        <v>13.736000000000001</v>
      </c>
      <c r="AQ37" s="118">
        <f t="shared" si="37"/>
        <v>3892.7</v>
      </c>
      <c r="AR37" s="118">
        <f t="shared" si="37"/>
        <v>4341.8</v>
      </c>
      <c r="AS37" s="44">
        <f t="shared" si="50"/>
        <v>2931.6</v>
      </c>
      <c r="AT37" s="128">
        <f>RCF!C$37</f>
        <v>13.448</v>
      </c>
      <c r="AU37" s="44">
        <f t="shared" si="51"/>
        <v>2960.6</v>
      </c>
      <c r="AV37" s="128">
        <f>RCF!C$39</f>
        <v>13.581</v>
      </c>
      <c r="AW37" s="44">
        <f t="shared" si="52"/>
        <v>2764.6</v>
      </c>
      <c r="AX37" s="128">
        <f>RCF!C$41</f>
        <v>12.682</v>
      </c>
    </row>
    <row r="38" spans="1:50" s="64" customFormat="1" x14ac:dyDescent="0.2">
      <c r="A38" s="49" t="s">
        <v>101</v>
      </c>
      <c r="B38" s="50" t="s">
        <v>118</v>
      </c>
      <c r="C38" s="51">
        <v>77</v>
      </c>
      <c r="D38" s="44">
        <f t="shared" si="30"/>
        <v>3581.9</v>
      </c>
      <c r="E38" s="43">
        <f>RCF!C$43</f>
        <v>46.518000000000001</v>
      </c>
      <c r="F38" s="44">
        <f t="shared" si="38"/>
        <v>1015.7</v>
      </c>
      <c r="G38" s="127">
        <f>RCF!C$5</f>
        <v>13.191000000000001</v>
      </c>
      <c r="H38" s="44">
        <f t="shared" si="39"/>
        <v>1015.7</v>
      </c>
      <c r="I38" s="127">
        <f t="shared" si="40"/>
        <v>13.191000000000001</v>
      </c>
      <c r="J38" s="118">
        <f t="shared" si="32"/>
        <v>1117.3</v>
      </c>
      <c r="K38" s="118">
        <f t="shared" si="32"/>
        <v>1371.2</v>
      </c>
      <c r="L38" s="118">
        <f t="shared" si="32"/>
        <v>1523.6</v>
      </c>
      <c r="M38" s="118">
        <f t="shared" si="32"/>
        <v>2031.4</v>
      </c>
      <c r="N38" s="118">
        <f t="shared" si="32"/>
        <v>2183.8000000000002</v>
      </c>
      <c r="O38" s="44">
        <f t="shared" si="41"/>
        <v>1010.8</v>
      </c>
      <c r="P38" s="127">
        <f>RCF!C$7</f>
        <v>13.128</v>
      </c>
      <c r="Q38" s="118">
        <f t="shared" si="33"/>
        <v>1314</v>
      </c>
      <c r="R38" s="118">
        <f t="shared" si="33"/>
        <v>1516.2</v>
      </c>
      <c r="S38" s="44">
        <f t="shared" si="42"/>
        <v>986.2</v>
      </c>
      <c r="T38" s="127">
        <f>RCF!C$9</f>
        <v>12.808999999999999</v>
      </c>
      <c r="U38" s="44">
        <f t="shared" si="43"/>
        <v>986.2</v>
      </c>
      <c r="V38" s="128">
        <f t="shared" si="44"/>
        <v>12.808999999999999</v>
      </c>
      <c r="W38" s="118">
        <f t="shared" si="34"/>
        <v>1084.8</v>
      </c>
      <c r="X38" s="118">
        <f t="shared" si="34"/>
        <v>1351</v>
      </c>
      <c r="Y38" s="118">
        <f t="shared" si="34"/>
        <v>1597.6</v>
      </c>
      <c r="Z38" s="118">
        <f t="shared" si="34"/>
        <v>1449.7</v>
      </c>
      <c r="AA38" s="118">
        <f t="shared" si="34"/>
        <v>2140</v>
      </c>
      <c r="AB38" s="118">
        <f t="shared" si="34"/>
        <v>2958.6</v>
      </c>
      <c r="AC38" s="44">
        <f t="shared" si="45"/>
        <v>1009.7</v>
      </c>
      <c r="AD38" s="128">
        <f>RCF!C$13</f>
        <v>13.114000000000001</v>
      </c>
      <c r="AE38" s="118">
        <f t="shared" si="35"/>
        <v>1666</v>
      </c>
      <c r="AF38" s="118">
        <f t="shared" si="35"/>
        <v>2120.4</v>
      </c>
      <c r="AG38" s="118">
        <f t="shared" si="35"/>
        <v>3029.1</v>
      </c>
      <c r="AH38" s="44">
        <f t="shared" si="46"/>
        <v>1011.4</v>
      </c>
      <c r="AI38" s="128">
        <f>RCF!C$31</f>
        <v>13.135999999999999</v>
      </c>
      <c r="AJ38" s="44">
        <f t="shared" si="47"/>
        <v>0</v>
      </c>
      <c r="AK38" s="128">
        <v>0</v>
      </c>
      <c r="AL38" s="44">
        <f t="shared" si="48"/>
        <v>1048.7</v>
      </c>
      <c r="AM38" s="128">
        <f>RCF!C$33</f>
        <v>13.62</v>
      </c>
      <c r="AN38" s="118">
        <f t="shared" si="36"/>
        <v>1573</v>
      </c>
      <c r="AO38" s="44">
        <f t="shared" si="49"/>
        <v>1057.5999999999999</v>
      </c>
      <c r="AP38" s="128">
        <f>RCF!C$35</f>
        <v>13.736000000000001</v>
      </c>
      <c r="AQ38" s="118">
        <f t="shared" si="37"/>
        <v>1374.8</v>
      </c>
      <c r="AR38" s="118">
        <f t="shared" si="37"/>
        <v>1533.5</v>
      </c>
      <c r="AS38" s="44">
        <f t="shared" si="50"/>
        <v>1035.4000000000001</v>
      </c>
      <c r="AT38" s="128">
        <f>RCF!C$37</f>
        <v>13.448</v>
      </c>
      <c r="AU38" s="44">
        <f t="shared" si="51"/>
        <v>1045.7</v>
      </c>
      <c r="AV38" s="128">
        <f>RCF!C$39</f>
        <v>13.581</v>
      </c>
      <c r="AW38" s="44">
        <f t="shared" si="52"/>
        <v>976.5</v>
      </c>
      <c r="AX38" s="128">
        <f>RCF!C$41</f>
        <v>12.682</v>
      </c>
    </row>
    <row r="39" spans="1:50" s="64" customFormat="1" x14ac:dyDescent="0.2">
      <c r="A39" s="49" t="s">
        <v>68</v>
      </c>
      <c r="B39" s="50" t="s">
        <v>120</v>
      </c>
      <c r="C39" s="51">
        <v>77</v>
      </c>
      <c r="D39" s="44">
        <f t="shared" si="30"/>
        <v>3581.9</v>
      </c>
      <c r="E39" s="43">
        <f>RCF!C$43</f>
        <v>46.518000000000001</v>
      </c>
      <c r="F39" s="44">
        <f t="shared" si="38"/>
        <v>1015.7</v>
      </c>
      <c r="G39" s="127">
        <f>RCF!C$5</f>
        <v>13.191000000000001</v>
      </c>
      <c r="H39" s="44">
        <f t="shared" si="39"/>
        <v>1015.7</v>
      </c>
      <c r="I39" s="127">
        <f t="shared" si="40"/>
        <v>13.191000000000001</v>
      </c>
      <c r="J39" s="118">
        <f t="shared" si="32"/>
        <v>1117.3</v>
      </c>
      <c r="K39" s="118">
        <f t="shared" si="32"/>
        <v>1371.2</v>
      </c>
      <c r="L39" s="118">
        <f t="shared" si="32"/>
        <v>1523.6</v>
      </c>
      <c r="M39" s="118">
        <f t="shared" si="32"/>
        <v>2031.4</v>
      </c>
      <c r="N39" s="118">
        <f t="shared" si="32"/>
        <v>2183.8000000000002</v>
      </c>
      <c r="O39" s="44">
        <f t="shared" si="41"/>
        <v>1010.8</v>
      </c>
      <c r="P39" s="127">
        <f>RCF!C$7</f>
        <v>13.128</v>
      </c>
      <c r="Q39" s="118">
        <f t="shared" si="33"/>
        <v>1314</v>
      </c>
      <c r="R39" s="118">
        <f t="shared" si="33"/>
        <v>1516.2</v>
      </c>
      <c r="S39" s="44">
        <f t="shared" si="42"/>
        <v>986.2</v>
      </c>
      <c r="T39" s="127">
        <f>RCF!C$9</f>
        <v>12.808999999999999</v>
      </c>
      <c r="U39" s="44">
        <f t="shared" si="43"/>
        <v>986.2</v>
      </c>
      <c r="V39" s="128">
        <f t="shared" si="44"/>
        <v>12.808999999999999</v>
      </c>
      <c r="W39" s="118">
        <f t="shared" si="34"/>
        <v>1084.8</v>
      </c>
      <c r="X39" s="118">
        <f t="shared" si="34"/>
        <v>1351</v>
      </c>
      <c r="Y39" s="118">
        <f t="shared" si="34"/>
        <v>1597.6</v>
      </c>
      <c r="Z39" s="118">
        <f t="shared" si="34"/>
        <v>1449.7</v>
      </c>
      <c r="AA39" s="118">
        <f t="shared" si="34"/>
        <v>2140</v>
      </c>
      <c r="AB39" s="118">
        <f t="shared" si="34"/>
        <v>2958.6</v>
      </c>
      <c r="AC39" s="44">
        <f t="shared" si="45"/>
        <v>1009.7</v>
      </c>
      <c r="AD39" s="128">
        <f>RCF!C$13</f>
        <v>13.114000000000001</v>
      </c>
      <c r="AE39" s="118">
        <f t="shared" si="35"/>
        <v>1666</v>
      </c>
      <c r="AF39" s="118">
        <f t="shared" si="35"/>
        <v>2120.4</v>
      </c>
      <c r="AG39" s="118">
        <f t="shared" si="35"/>
        <v>3029.1</v>
      </c>
      <c r="AH39" s="44">
        <f t="shared" si="46"/>
        <v>1011.4</v>
      </c>
      <c r="AI39" s="128">
        <f>RCF!C$31</f>
        <v>13.135999999999999</v>
      </c>
      <c r="AJ39" s="44">
        <f t="shared" si="47"/>
        <v>0</v>
      </c>
      <c r="AK39" s="128">
        <v>0</v>
      </c>
      <c r="AL39" s="44">
        <f t="shared" si="48"/>
        <v>1048.7</v>
      </c>
      <c r="AM39" s="128">
        <f>RCF!C$33</f>
        <v>13.62</v>
      </c>
      <c r="AN39" s="118">
        <f t="shared" si="36"/>
        <v>1573</v>
      </c>
      <c r="AO39" s="44">
        <f t="shared" si="49"/>
        <v>1057.5999999999999</v>
      </c>
      <c r="AP39" s="128">
        <f>RCF!C$35</f>
        <v>13.736000000000001</v>
      </c>
      <c r="AQ39" s="118">
        <f t="shared" si="37"/>
        <v>1374.8</v>
      </c>
      <c r="AR39" s="118">
        <f t="shared" si="37"/>
        <v>1533.5</v>
      </c>
      <c r="AS39" s="44">
        <f t="shared" si="50"/>
        <v>1035.4000000000001</v>
      </c>
      <c r="AT39" s="128">
        <f>RCF!C$37</f>
        <v>13.448</v>
      </c>
      <c r="AU39" s="44">
        <f t="shared" si="51"/>
        <v>1045.7</v>
      </c>
      <c r="AV39" s="128">
        <f>RCF!C$39</f>
        <v>13.581</v>
      </c>
      <c r="AW39" s="44">
        <f t="shared" si="52"/>
        <v>976.5</v>
      </c>
      <c r="AX39" s="128">
        <f>RCF!C$41</f>
        <v>12.682</v>
      </c>
    </row>
    <row r="40" spans="1:50" s="64" customFormat="1" ht="25.5" x14ac:dyDescent="0.2">
      <c r="A40" s="49" t="s">
        <v>94</v>
      </c>
      <c r="B40" s="50" t="s">
        <v>121</v>
      </c>
      <c r="C40" s="51">
        <v>210</v>
      </c>
      <c r="D40" s="44">
        <f t="shared" si="30"/>
        <v>9768.7999999999993</v>
      </c>
      <c r="E40" s="43">
        <f>RCF!C$43</f>
        <v>46.518000000000001</v>
      </c>
      <c r="F40" s="44">
        <f t="shared" si="38"/>
        <v>2770.1</v>
      </c>
      <c r="G40" s="127">
        <f>RCF!C$5</f>
        <v>13.191000000000001</v>
      </c>
      <c r="H40" s="44">
        <f t="shared" si="39"/>
        <v>2770.1</v>
      </c>
      <c r="I40" s="127">
        <f t="shared" si="40"/>
        <v>13.191000000000001</v>
      </c>
      <c r="J40" s="118">
        <f t="shared" si="32"/>
        <v>3047.1</v>
      </c>
      <c r="K40" s="118">
        <f t="shared" si="32"/>
        <v>3739.6</v>
      </c>
      <c r="L40" s="118">
        <f t="shared" si="32"/>
        <v>4155.2</v>
      </c>
      <c r="M40" s="118">
        <f t="shared" si="32"/>
        <v>5540.2</v>
      </c>
      <c r="N40" s="118">
        <f t="shared" si="32"/>
        <v>5955.7</v>
      </c>
      <c r="O40" s="44">
        <f t="shared" si="41"/>
        <v>2756.8</v>
      </c>
      <c r="P40" s="127">
        <f>RCF!C$7</f>
        <v>13.128</v>
      </c>
      <c r="Q40" s="118">
        <f t="shared" si="33"/>
        <v>3583.8</v>
      </c>
      <c r="R40" s="118">
        <f t="shared" si="33"/>
        <v>4135.2</v>
      </c>
      <c r="S40" s="44">
        <f t="shared" si="42"/>
        <v>2689.8</v>
      </c>
      <c r="T40" s="127">
        <f>RCF!C$9</f>
        <v>12.808999999999999</v>
      </c>
      <c r="U40" s="44">
        <f t="shared" si="43"/>
        <v>2689.8</v>
      </c>
      <c r="V40" s="128">
        <f t="shared" si="44"/>
        <v>12.808999999999999</v>
      </c>
      <c r="W40" s="118">
        <f t="shared" si="34"/>
        <v>2958.7</v>
      </c>
      <c r="X40" s="118">
        <f t="shared" si="34"/>
        <v>3685</v>
      </c>
      <c r="Y40" s="118">
        <f t="shared" si="34"/>
        <v>4357.3999999999996</v>
      </c>
      <c r="Z40" s="118">
        <f t="shared" si="34"/>
        <v>3954</v>
      </c>
      <c r="AA40" s="118">
        <f t="shared" si="34"/>
        <v>5836.8</v>
      </c>
      <c r="AB40" s="118">
        <f t="shared" si="34"/>
        <v>8069.4</v>
      </c>
      <c r="AC40" s="44">
        <f t="shared" si="45"/>
        <v>2753.9</v>
      </c>
      <c r="AD40" s="128">
        <f>RCF!C$13</f>
        <v>13.114000000000001</v>
      </c>
      <c r="AE40" s="118">
        <f t="shared" si="35"/>
        <v>4543.8999999999996</v>
      </c>
      <c r="AF40" s="118">
        <f t="shared" si="35"/>
        <v>5783.2</v>
      </c>
      <c r="AG40" s="118">
        <f t="shared" si="35"/>
        <v>8261.7000000000007</v>
      </c>
      <c r="AH40" s="44">
        <f t="shared" si="46"/>
        <v>2758.5</v>
      </c>
      <c r="AI40" s="128">
        <f>RCF!C$31</f>
        <v>13.135999999999999</v>
      </c>
      <c r="AJ40" s="44">
        <f t="shared" si="47"/>
        <v>0</v>
      </c>
      <c r="AK40" s="128">
        <v>0</v>
      </c>
      <c r="AL40" s="44">
        <f t="shared" si="48"/>
        <v>2860.2</v>
      </c>
      <c r="AM40" s="128">
        <f>RCF!C$33</f>
        <v>13.62</v>
      </c>
      <c r="AN40" s="118">
        <f t="shared" si="36"/>
        <v>4290.3</v>
      </c>
      <c r="AO40" s="44">
        <f t="shared" si="49"/>
        <v>2884.5</v>
      </c>
      <c r="AP40" s="128">
        <f>RCF!C$35</f>
        <v>13.736000000000001</v>
      </c>
      <c r="AQ40" s="118">
        <f t="shared" si="37"/>
        <v>3749.8</v>
      </c>
      <c r="AR40" s="118">
        <f t="shared" si="37"/>
        <v>4182.5</v>
      </c>
      <c r="AS40" s="44">
        <f t="shared" si="50"/>
        <v>2824</v>
      </c>
      <c r="AT40" s="128">
        <f>RCF!C$37</f>
        <v>13.448</v>
      </c>
      <c r="AU40" s="44">
        <f t="shared" si="51"/>
        <v>2852</v>
      </c>
      <c r="AV40" s="128">
        <f>RCF!C$39</f>
        <v>13.581</v>
      </c>
      <c r="AW40" s="44">
        <f t="shared" si="52"/>
        <v>2663.2</v>
      </c>
      <c r="AX40" s="128">
        <f>RCF!C$41</f>
        <v>12.682</v>
      </c>
    </row>
    <row r="41" spans="1:50" s="64" customFormat="1" ht="25.5" x14ac:dyDescent="0.2">
      <c r="A41" s="49" t="s">
        <v>79</v>
      </c>
      <c r="B41" s="50" t="s">
        <v>122</v>
      </c>
      <c r="C41" s="51">
        <v>118.3</v>
      </c>
      <c r="D41" s="44">
        <f t="shared" si="30"/>
        <v>5503.1</v>
      </c>
      <c r="E41" s="43">
        <f>RCF!C$43</f>
        <v>46.518000000000001</v>
      </c>
      <c r="F41" s="44">
        <f t="shared" si="38"/>
        <v>1560.4</v>
      </c>
      <c r="G41" s="127">
        <f>RCF!C$5</f>
        <v>13.191000000000001</v>
      </c>
      <c r="H41" s="44">
        <f t="shared" si="39"/>
        <v>1560.5</v>
      </c>
      <c r="I41" s="127">
        <f t="shared" si="40"/>
        <v>13.191000000000001</v>
      </c>
      <c r="J41" s="118">
        <f t="shared" si="32"/>
        <v>1716.5</v>
      </c>
      <c r="K41" s="118">
        <f t="shared" si="32"/>
        <v>2106.6999999999998</v>
      </c>
      <c r="L41" s="118">
        <f t="shared" si="32"/>
        <v>2340.6999999999998</v>
      </c>
      <c r="M41" s="118">
        <f t="shared" si="32"/>
        <v>3121</v>
      </c>
      <c r="N41" s="118">
        <f t="shared" si="32"/>
        <v>3355.1</v>
      </c>
      <c r="O41" s="44">
        <f t="shared" si="41"/>
        <v>1553</v>
      </c>
      <c r="P41" s="127">
        <f>RCF!C$7</f>
        <v>13.128</v>
      </c>
      <c r="Q41" s="118">
        <f t="shared" si="33"/>
        <v>2018.9</v>
      </c>
      <c r="R41" s="118">
        <f t="shared" si="33"/>
        <v>2329.5</v>
      </c>
      <c r="S41" s="44">
        <f t="shared" si="42"/>
        <v>1515.3</v>
      </c>
      <c r="T41" s="127">
        <f>RCF!C$9</f>
        <v>12.808999999999999</v>
      </c>
      <c r="U41" s="44">
        <f t="shared" si="43"/>
        <v>1515.3</v>
      </c>
      <c r="V41" s="128">
        <f t="shared" si="44"/>
        <v>12.808999999999999</v>
      </c>
      <c r="W41" s="118">
        <f t="shared" si="34"/>
        <v>1666.8</v>
      </c>
      <c r="X41" s="118">
        <f t="shared" si="34"/>
        <v>2075.9</v>
      </c>
      <c r="Y41" s="118">
        <f t="shared" si="34"/>
        <v>2454.6999999999998</v>
      </c>
      <c r="Z41" s="118">
        <f t="shared" si="34"/>
        <v>2227.4</v>
      </c>
      <c r="AA41" s="118">
        <f t="shared" si="34"/>
        <v>3288.2</v>
      </c>
      <c r="AB41" s="118">
        <f t="shared" si="34"/>
        <v>4545.8999999999996</v>
      </c>
      <c r="AC41" s="44">
        <f t="shared" si="45"/>
        <v>1551.3</v>
      </c>
      <c r="AD41" s="128">
        <f>RCF!C$13</f>
        <v>13.114000000000001</v>
      </c>
      <c r="AE41" s="118">
        <f t="shared" si="35"/>
        <v>2559.6</v>
      </c>
      <c r="AF41" s="118">
        <f t="shared" si="35"/>
        <v>3257.7</v>
      </c>
      <c r="AG41" s="118">
        <f t="shared" si="35"/>
        <v>4653.8999999999996</v>
      </c>
      <c r="AH41" s="44">
        <f t="shared" si="46"/>
        <v>1553.9</v>
      </c>
      <c r="AI41" s="128">
        <f>RCF!C$31</f>
        <v>13.135999999999999</v>
      </c>
      <c r="AJ41" s="44">
        <f t="shared" si="47"/>
        <v>0</v>
      </c>
      <c r="AK41" s="128">
        <v>0</v>
      </c>
      <c r="AL41" s="44">
        <f t="shared" si="48"/>
        <v>1611.2</v>
      </c>
      <c r="AM41" s="128">
        <f>RCF!C$33</f>
        <v>13.62</v>
      </c>
      <c r="AN41" s="118">
        <f t="shared" si="36"/>
        <v>2416.8000000000002</v>
      </c>
      <c r="AO41" s="44">
        <f t="shared" si="49"/>
        <v>1624.9</v>
      </c>
      <c r="AP41" s="128">
        <f>RCF!C$35</f>
        <v>13.736000000000001</v>
      </c>
      <c r="AQ41" s="118">
        <f t="shared" si="37"/>
        <v>2112.3000000000002</v>
      </c>
      <c r="AR41" s="118">
        <f t="shared" si="37"/>
        <v>2356.1</v>
      </c>
      <c r="AS41" s="44">
        <f t="shared" si="50"/>
        <v>1590.8</v>
      </c>
      <c r="AT41" s="128">
        <f>RCF!C$37</f>
        <v>13.448</v>
      </c>
      <c r="AU41" s="44">
        <f t="shared" si="51"/>
        <v>1606.6</v>
      </c>
      <c r="AV41" s="128">
        <f>RCF!C$39</f>
        <v>13.581</v>
      </c>
      <c r="AW41" s="44">
        <f t="shared" si="52"/>
        <v>1500.2</v>
      </c>
      <c r="AX41" s="128">
        <f>RCF!C$41</f>
        <v>12.682</v>
      </c>
    </row>
    <row r="42" spans="1:50" s="64" customFormat="1" x14ac:dyDescent="0.2">
      <c r="A42" s="49" t="s">
        <v>62</v>
      </c>
      <c r="B42" s="50" t="s">
        <v>123</v>
      </c>
      <c r="C42" s="51">
        <v>237</v>
      </c>
      <c r="D42" s="44">
        <f t="shared" si="30"/>
        <v>11024.8</v>
      </c>
      <c r="E42" s="43">
        <f>RCF!C$43</f>
        <v>46.518000000000001</v>
      </c>
      <c r="F42" s="44">
        <f t="shared" si="38"/>
        <v>3126.2</v>
      </c>
      <c r="G42" s="127">
        <f>RCF!C$5</f>
        <v>13.191000000000001</v>
      </c>
      <c r="H42" s="44">
        <f t="shared" si="39"/>
        <v>3126.3</v>
      </c>
      <c r="I42" s="127">
        <f t="shared" si="40"/>
        <v>13.191000000000001</v>
      </c>
      <c r="J42" s="118">
        <f t="shared" si="32"/>
        <v>3438.9</v>
      </c>
      <c r="K42" s="118">
        <f t="shared" si="32"/>
        <v>4220.5</v>
      </c>
      <c r="L42" s="118">
        <f t="shared" si="32"/>
        <v>4689.3999999999996</v>
      </c>
      <c r="M42" s="118">
        <f t="shared" si="32"/>
        <v>6252.5</v>
      </c>
      <c r="N42" s="118">
        <f t="shared" si="32"/>
        <v>6721.5</v>
      </c>
      <c r="O42" s="44">
        <f t="shared" si="41"/>
        <v>3111.3</v>
      </c>
      <c r="P42" s="127">
        <f>RCF!C$7</f>
        <v>13.128</v>
      </c>
      <c r="Q42" s="118">
        <f t="shared" si="33"/>
        <v>4044.6</v>
      </c>
      <c r="R42" s="118">
        <f t="shared" si="33"/>
        <v>4666.8999999999996</v>
      </c>
      <c r="S42" s="44">
        <f t="shared" si="42"/>
        <v>3035.7</v>
      </c>
      <c r="T42" s="127">
        <f>RCF!C$9</f>
        <v>12.808999999999999</v>
      </c>
      <c r="U42" s="44">
        <f t="shared" si="43"/>
        <v>3035.7</v>
      </c>
      <c r="V42" s="128">
        <f t="shared" si="44"/>
        <v>12.808999999999999</v>
      </c>
      <c r="W42" s="118">
        <f t="shared" si="34"/>
        <v>3339.2</v>
      </c>
      <c r="X42" s="118">
        <f t="shared" si="34"/>
        <v>4158.8999999999996</v>
      </c>
      <c r="Y42" s="118">
        <f t="shared" si="34"/>
        <v>4917.8</v>
      </c>
      <c r="Z42" s="118">
        <f t="shared" si="34"/>
        <v>4462.3999999999996</v>
      </c>
      <c r="AA42" s="118">
        <f t="shared" si="34"/>
        <v>6587.4</v>
      </c>
      <c r="AB42" s="118">
        <f t="shared" si="34"/>
        <v>9107.1</v>
      </c>
      <c r="AC42" s="44">
        <f t="shared" si="45"/>
        <v>3108</v>
      </c>
      <c r="AD42" s="128">
        <f>RCF!C$13</f>
        <v>13.114000000000001</v>
      </c>
      <c r="AE42" s="118">
        <f t="shared" si="35"/>
        <v>5128.2</v>
      </c>
      <c r="AF42" s="118">
        <f t="shared" si="35"/>
        <v>6526.8</v>
      </c>
      <c r="AG42" s="118">
        <f t="shared" si="35"/>
        <v>9324</v>
      </c>
      <c r="AH42" s="44">
        <f t="shared" si="46"/>
        <v>3113.2</v>
      </c>
      <c r="AI42" s="128">
        <f>RCF!C$31</f>
        <v>13.135999999999999</v>
      </c>
      <c r="AJ42" s="44">
        <f t="shared" si="47"/>
        <v>0</v>
      </c>
      <c r="AK42" s="128">
        <v>0</v>
      </c>
      <c r="AL42" s="44">
        <f t="shared" si="48"/>
        <v>3227.9</v>
      </c>
      <c r="AM42" s="128">
        <f>RCF!C$33</f>
        <v>13.62</v>
      </c>
      <c r="AN42" s="118">
        <f t="shared" si="36"/>
        <v>4841.8</v>
      </c>
      <c r="AO42" s="44">
        <f t="shared" si="49"/>
        <v>3255.4</v>
      </c>
      <c r="AP42" s="128">
        <f>RCF!C$35</f>
        <v>13.736000000000001</v>
      </c>
      <c r="AQ42" s="118">
        <f t="shared" si="37"/>
        <v>4232</v>
      </c>
      <c r="AR42" s="118">
        <f t="shared" si="37"/>
        <v>4720.3</v>
      </c>
      <c r="AS42" s="44">
        <f t="shared" si="50"/>
        <v>3187.1</v>
      </c>
      <c r="AT42" s="128">
        <f>RCF!C$37</f>
        <v>13.448</v>
      </c>
      <c r="AU42" s="44">
        <f t="shared" si="51"/>
        <v>3218.6</v>
      </c>
      <c r="AV42" s="128">
        <f>RCF!C$39</f>
        <v>13.581</v>
      </c>
      <c r="AW42" s="44">
        <f t="shared" si="52"/>
        <v>3005.6</v>
      </c>
      <c r="AX42" s="128">
        <f>RCF!C$41</f>
        <v>12.682</v>
      </c>
    </row>
    <row r="43" spans="1:50" s="64" customFormat="1" x14ac:dyDescent="0.2">
      <c r="A43" s="49" t="s">
        <v>87</v>
      </c>
      <c r="B43" s="50" t="s">
        <v>124</v>
      </c>
      <c r="C43" s="51">
        <v>128</v>
      </c>
      <c r="D43" s="44">
        <f t="shared" si="30"/>
        <v>5954.3</v>
      </c>
      <c r="E43" s="43">
        <f>RCF!C$43</f>
        <v>46.518000000000001</v>
      </c>
      <c r="F43" s="44">
        <f t="shared" si="38"/>
        <v>1688.4</v>
      </c>
      <c r="G43" s="127">
        <f>RCF!C$5</f>
        <v>13.191000000000001</v>
      </c>
      <c r="H43" s="44">
        <f t="shared" si="39"/>
        <v>1688.4</v>
      </c>
      <c r="I43" s="127">
        <f t="shared" si="40"/>
        <v>13.191000000000001</v>
      </c>
      <c r="J43" s="118">
        <f t="shared" si="32"/>
        <v>1857.3</v>
      </c>
      <c r="K43" s="118">
        <f t="shared" si="32"/>
        <v>2279.4</v>
      </c>
      <c r="L43" s="118">
        <f t="shared" si="32"/>
        <v>2532.6999999999998</v>
      </c>
      <c r="M43" s="118">
        <f t="shared" si="32"/>
        <v>3376.9</v>
      </c>
      <c r="N43" s="118">
        <f t="shared" si="32"/>
        <v>3630.2</v>
      </c>
      <c r="O43" s="44">
        <f t="shared" si="41"/>
        <v>1680.3</v>
      </c>
      <c r="P43" s="127">
        <f>RCF!C$7</f>
        <v>13.128</v>
      </c>
      <c r="Q43" s="118">
        <f t="shared" si="33"/>
        <v>2184.3000000000002</v>
      </c>
      <c r="R43" s="118">
        <f t="shared" si="33"/>
        <v>2520.4</v>
      </c>
      <c r="S43" s="44">
        <f t="shared" si="42"/>
        <v>1639.5</v>
      </c>
      <c r="T43" s="127">
        <f>RCF!C$9</f>
        <v>12.808999999999999</v>
      </c>
      <c r="U43" s="44">
        <f t="shared" si="43"/>
        <v>1639.5</v>
      </c>
      <c r="V43" s="128">
        <f t="shared" si="44"/>
        <v>12.808999999999999</v>
      </c>
      <c r="W43" s="118">
        <f t="shared" si="34"/>
        <v>1803.4</v>
      </c>
      <c r="X43" s="118">
        <f t="shared" si="34"/>
        <v>2246.1</v>
      </c>
      <c r="Y43" s="118">
        <f t="shared" si="34"/>
        <v>2655.9</v>
      </c>
      <c r="Z43" s="118">
        <f t="shared" si="34"/>
        <v>2410</v>
      </c>
      <c r="AA43" s="118">
        <f t="shared" si="34"/>
        <v>3557.7</v>
      </c>
      <c r="AB43" s="118">
        <f t="shared" si="34"/>
        <v>4918.5</v>
      </c>
      <c r="AC43" s="44">
        <f t="shared" si="45"/>
        <v>1678.5</v>
      </c>
      <c r="AD43" s="128">
        <f>RCF!C$13</f>
        <v>13.114000000000001</v>
      </c>
      <c r="AE43" s="118">
        <f t="shared" si="35"/>
        <v>2769.5</v>
      </c>
      <c r="AF43" s="118">
        <f t="shared" si="35"/>
        <v>3524.9</v>
      </c>
      <c r="AG43" s="118">
        <f t="shared" si="35"/>
        <v>5035.5</v>
      </c>
      <c r="AH43" s="44">
        <f t="shared" si="46"/>
        <v>1681.4</v>
      </c>
      <c r="AI43" s="128">
        <f>RCF!C$31</f>
        <v>13.135999999999999</v>
      </c>
      <c r="AJ43" s="44">
        <f t="shared" si="47"/>
        <v>0</v>
      </c>
      <c r="AK43" s="128">
        <v>0</v>
      </c>
      <c r="AL43" s="44">
        <f t="shared" si="48"/>
        <v>1743.3</v>
      </c>
      <c r="AM43" s="128">
        <f>RCF!C$33</f>
        <v>13.62</v>
      </c>
      <c r="AN43" s="118">
        <f t="shared" si="36"/>
        <v>2614.9</v>
      </c>
      <c r="AO43" s="44">
        <f t="shared" si="49"/>
        <v>1758.2</v>
      </c>
      <c r="AP43" s="128">
        <f>RCF!C$35</f>
        <v>13.736000000000001</v>
      </c>
      <c r="AQ43" s="118">
        <f t="shared" si="37"/>
        <v>2285.6</v>
      </c>
      <c r="AR43" s="118">
        <f t="shared" si="37"/>
        <v>2549.3000000000002</v>
      </c>
      <c r="AS43" s="44">
        <f t="shared" si="50"/>
        <v>1721.3</v>
      </c>
      <c r="AT43" s="128">
        <f>RCF!C$37</f>
        <v>13.448</v>
      </c>
      <c r="AU43" s="44">
        <f t="shared" si="51"/>
        <v>1738.3</v>
      </c>
      <c r="AV43" s="128">
        <f>RCF!C$39</f>
        <v>13.581</v>
      </c>
      <c r="AW43" s="44">
        <f t="shared" si="52"/>
        <v>1623.2</v>
      </c>
      <c r="AX43" s="128">
        <f>RCF!C$41</f>
        <v>12.682</v>
      </c>
    </row>
    <row r="44" spans="1:50" s="64" customFormat="1" x14ac:dyDescent="0.2">
      <c r="A44" s="49" t="s">
        <v>103</v>
      </c>
      <c r="B44" s="50" t="s">
        <v>125</v>
      </c>
      <c r="C44" s="51">
        <v>128</v>
      </c>
      <c r="D44" s="44">
        <f t="shared" si="30"/>
        <v>5954.3</v>
      </c>
      <c r="E44" s="43">
        <f>RCF!C$43</f>
        <v>46.518000000000001</v>
      </c>
      <c r="F44" s="44">
        <f t="shared" si="38"/>
        <v>1688.4</v>
      </c>
      <c r="G44" s="127">
        <f>RCF!C$5</f>
        <v>13.191000000000001</v>
      </c>
      <c r="H44" s="44">
        <f t="shared" si="39"/>
        <v>1688.4</v>
      </c>
      <c r="I44" s="127">
        <f t="shared" si="40"/>
        <v>13.191000000000001</v>
      </c>
      <c r="J44" s="118">
        <f t="shared" si="32"/>
        <v>1857.3</v>
      </c>
      <c r="K44" s="118">
        <f t="shared" si="32"/>
        <v>2279.4</v>
      </c>
      <c r="L44" s="118">
        <f t="shared" si="32"/>
        <v>2532.6999999999998</v>
      </c>
      <c r="M44" s="118">
        <f t="shared" si="32"/>
        <v>3376.9</v>
      </c>
      <c r="N44" s="118">
        <f t="shared" si="32"/>
        <v>3630.2</v>
      </c>
      <c r="O44" s="44">
        <f t="shared" si="41"/>
        <v>1680.3</v>
      </c>
      <c r="P44" s="127">
        <f>RCF!C$7</f>
        <v>13.128</v>
      </c>
      <c r="Q44" s="118">
        <f t="shared" si="33"/>
        <v>2184.3000000000002</v>
      </c>
      <c r="R44" s="118">
        <f t="shared" si="33"/>
        <v>2520.4</v>
      </c>
      <c r="S44" s="44">
        <f t="shared" si="42"/>
        <v>1639.5</v>
      </c>
      <c r="T44" s="127">
        <f>RCF!C$9</f>
        <v>12.808999999999999</v>
      </c>
      <c r="U44" s="44">
        <f t="shared" si="43"/>
        <v>1639.5</v>
      </c>
      <c r="V44" s="128">
        <f t="shared" si="44"/>
        <v>12.808999999999999</v>
      </c>
      <c r="W44" s="118">
        <f t="shared" si="34"/>
        <v>1803.4</v>
      </c>
      <c r="X44" s="118">
        <f t="shared" si="34"/>
        <v>2246.1</v>
      </c>
      <c r="Y44" s="118">
        <f t="shared" si="34"/>
        <v>2655.9</v>
      </c>
      <c r="Z44" s="118">
        <f t="shared" si="34"/>
        <v>2410</v>
      </c>
      <c r="AA44" s="118">
        <f t="shared" si="34"/>
        <v>3557.7</v>
      </c>
      <c r="AB44" s="118">
        <f t="shared" si="34"/>
        <v>4918.5</v>
      </c>
      <c r="AC44" s="44">
        <f t="shared" si="45"/>
        <v>1678.5</v>
      </c>
      <c r="AD44" s="128">
        <f>RCF!C$13</f>
        <v>13.114000000000001</v>
      </c>
      <c r="AE44" s="118">
        <f t="shared" si="35"/>
        <v>2769.5</v>
      </c>
      <c r="AF44" s="118">
        <f t="shared" si="35"/>
        <v>3524.9</v>
      </c>
      <c r="AG44" s="118">
        <f t="shared" si="35"/>
        <v>5035.5</v>
      </c>
      <c r="AH44" s="44">
        <f t="shared" si="46"/>
        <v>1681.4</v>
      </c>
      <c r="AI44" s="128">
        <f>RCF!C$31</f>
        <v>13.135999999999999</v>
      </c>
      <c r="AJ44" s="44">
        <f t="shared" si="47"/>
        <v>0</v>
      </c>
      <c r="AK44" s="128">
        <v>0</v>
      </c>
      <c r="AL44" s="44">
        <f t="shared" si="48"/>
        <v>1743.3</v>
      </c>
      <c r="AM44" s="128">
        <f>RCF!C$33</f>
        <v>13.62</v>
      </c>
      <c r="AN44" s="118">
        <f t="shared" si="36"/>
        <v>2614.9</v>
      </c>
      <c r="AO44" s="44">
        <f t="shared" si="49"/>
        <v>1758.2</v>
      </c>
      <c r="AP44" s="128">
        <f>RCF!C$35</f>
        <v>13.736000000000001</v>
      </c>
      <c r="AQ44" s="118">
        <f t="shared" si="37"/>
        <v>2285.6</v>
      </c>
      <c r="AR44" s="118">
        <f t="shared" si="37"/>
        <v>2549.3000000000002</v>
      </c>
      <c r="AS44" s="44">
        <f t="shared" si="50"/>
        <v>1721.3</v>
      </c>
      <c r="AT44" s="128">
        <f>RCF!C$37</f>
        <v>13.448</v>
      </c>
      <c r="AU44" s="44">
        <f t="shared" si="51"/>
        <v>1738.3</v>
      </c>
      <c r="AV44" s="128">
        <f>RCF!C$39</f>
        <v>13.581</v>
      </c>
      <c r="AW44" s="44">
        <f t="shared" si="52"/>
        <v>1623.2</v>
      </c>
      <c r="AX44" s="128">
        <f>RCF!C$41</f>
        <v>12.682</v>
      </c>
    </row>
    <row r="45" spans="1:50" s="64" customFormat="1" x14ac:dyDescent="0.2">
      <c r="A45" s="49" t="s">
        <v>55</v>
      </c>
      <c r="B45" s="50" t="s">
        <v>190</v>
      </c>
      <c r="C45" s="51">
        <v>288</v>
      </c>
      <c r="D45" s="44">
        <f t="shared" si="30"/>
        <v>13397.2</v>
      </c>
      <c r="E45" s="43">
        <f>RCF!C$43</f>
        <v>46.518000000000001</v>
      </c>
      <c r="F45" s="44">
        <f t="shared" si="38"/>
        <v>3799</v>
      </c>
      <c r="G45" s="127">
        <f>RCF!C$5</f>
        <v>13.191000000000001</v>
      </c>
      <c r="H45" s="44">
        <f t="shared" si="39"/>
        <v>3799</v>
      </c>
      <c r="I45" s="127">
        <f t="shared" si="40"/>
        <v>13.191000000000001</v>
      </c>
      <c r="J45" s="118">
        <f t="shared" si="32"/>
        <v>4178.8999999999996</v>
      </c>
      <c r="K45" s="118">
        <f t="shared" si="32"/>
        <v>5128.7</v>
      </c>
      <c r="L45" s="118">
        <f t="shared" si="32"/>
        <v>5698.5</v>
      </c>
      <c r="M45" s="118">
        <f t="shared" si="32"/>
        <v>7598</v>
      </c>
      <c r="N45" s="118">
        <f t="shared" si="32"/>
        <v>8167.9</v>
      </c>
      <c r="O45" s="44">
        <f t="shared" si="41"/>
        <v>3780.8</v>
      </c>
      <c r="P45" s="127">
        <f>RCF!C$7</f>
        <v>13.128</v>
      </c>
      <c r="Q45" s="118">
        <f t="shared" si="33"/>
        <v>4915</v>
      </c>
      <c r="R45" s="118">
        <f t="shared" si="33"/>
        <v>5671.2</v>
      </c>
      <c r="S45" s="44">
        <f t="shared" si="42"/>
        <v>3688.9</v>
      </c>
      <c r="T45" s="127">
        <f>RCF!C$9</f>
        <v>12.808999999999999</v>
      </c>
      <c r="U45" s="44">
        <f t="shared" si="43"/>
        <v>3688.9</v>
      </c>
      <c r="V45" s="128">
        <f t="shared" si="44"/>
        <v>12.808999999999999</v>
      </c>
      <c r="W45" s="118">
        <f t="shared" si="34"/>
        <v>4057.7</v>
      </c>
      <c r="X45" s="118">
        <f t="shared" si="34"/>
        <v>5053.7</v>
      </c>
      <c r="Y45" s="118">
        <f t="shared" si="34"/>
        <v>5976</v>
      </c>
      <c r="Z45" s="118">
        <f t="shared" si="34"/>
        <v>5422.6</v>
      </c>
      <c r="AA45" s="118">
        <f t="shared" si="34"/>
        <v>8004.9</v>
      </c>
      <c r="AB45" s="118">
        <f t="shared" si="34"/>
        <v>11066.7</v>
      </c>
      <c r="AC45" s="44">
        <f t="shared" si="45"/>
        <v>3776.8</v>
      </c>
      <c r="AD45" s="128">
        <f>RCF!C$13</f>
        <v>13.114000000000001</v>
      </c>
      <c r="AE45" s="118">
        <f t="shared" si="35"/>
        <v>6231.7</v>
      </c>
      <c r="AF45" s="118">
        <f t="shared" si="35"/>
        <v>7931.3</v>
      </c>
      <c r="AG45" s="118">
        <f t="shared" si="35"/>
        <v>11330.4</v>
      </c>
      <c r="AH45" s="44">
        <f t="shared" si="46"/>
        <v>3783.1</v>
      </c>
      <c r="AI45" s="128">
        <f>RCF!C$31</f>
        <v>13.135999999999999</v>
      </c>
      <c r="AJ45" s="44">
        <f t="shared" si="47"/>
        <v>0</v>
      </c>
      <c r="AK45" s="128">
        <v>0</v>
      </c>
      <c r="AL45" s="44">
        <f t="shared" si="48"/>
        <v>3922.5</v>
      </c>
      <c r="AM45" s="128">
        <f>RCF!C$33</f>
        <v>13.62</v>
      </c>
      <c r="AN45" s="118">
        <f t="shared" si="36"/>
        <v>5883.7</v>
      </c>
      <c r="AO45" s="44">
        <f t="shared" si="49"/>
        <v>3955.9</v>
      </c>
      <c r="AP45" s="128">
        <f>RCF!C$35</f>
        <v>13.736000000000001</v>
      </c>
      <c r="AQ45" s="118">
        <f t="shared" si="37"/>
        <v>5142.6000000000004</v>
      </c>
      <c r="AR45" s="118">
        <f t="shared" si="37"/>
        <v>5736</v>
      </c>
      <c r="AS45" s="44">
        <f t="shared" si="50"/>
        <v>3873</v>
      </c>
      <c r="AT45" s="128">
        <f>RCF!C$37</f>
        <v>13.448</v>
      </c>
      <c r="AU45" s="44">
        <f t="shared" si="51"/>
        <v>3911.3</v>
      </c>
      <c r="AV45" s="128">
        <f>RCF!C$39</f>
        <v>13.581</v>
      </c>
      <c r="AW45" s="44">
        <f t="shared" si="52"/>
        <v>3652.4</v>
      </c>
      <c r="AX45" s="128">
        <f>RCF!C$41</f>
        <v>12.682</v>
      </c>
    </row>
    <row r="46" spans="1:50" s="64" customFormat="1" ht="25.5" x14ac:dyDescent="0.2">
      <c r="A46" s="49" t="s">
        <v>105</v>
      </c>
      <c r="B46" s="50" t="s">
        <v>126</v>
      </c>
      <c r="C46" s="51">
        <v>43</v>
      </c>
      <c r="D46" s="44">
        <f t="shared" si="30"/>
        <v>2000.3</v>
      </c>
      <c r="E46" s="43">
        <f>RCF!C$43</f>
        <v>46.518000000000001</v>
      </c>
      <c r="F46" s="44">
        <f t="shared" si="38"/>
        <v>567.20000000000005</v>
      </c>
      <c r="G46" s="127">
        <f>RCF!C$5</f>
        <v>13.191000000000001</v>
      </c>
      <c r="H46" s="44">
        <f t="shared" si="39"/>
        <v>567.20000000000005</v>
      </c>
      <c r="I46" s="127">
        <f t="shared" si="40"/>
        <v>13.191000000000001</v>
      </c>
      <c r="J46" s="118">
        <f t="shared" ref="J46:N96" si="53">ROUND($C46*$I46*J$6,1)</f>
        <v>623.9</v>
      </c>
      <c r="K46" s="118">
        <f t="shared" si="53"/>
        <v>765.7</v>
      </c>
      <c r="L46" s="118">
        <f t="shared" si="53"/>
        <v>850.8</v>
      </c>
      <c r="M46" s="118">
        <f t="shared" si="53"/>
        <v>1134.4000000000001</v>
      </c>
      <c r="N46" s="118">
        <f t="shared" si="53"/>
        <v>1219.5</v>
      </c>
      <c r="O46" s="44">
        <f t="shared" si="41"/>
        <v>564.5</v>
      </c>
      <c r="P46" s="127">
        <f>RCF!C$7</f>
        <v>13.128</v>
      </c>
      <c r="Q46" s="118">
        <f t="shared" si="33"/>
        <v>733.8</v>
      </c>
      <c r="R46" s="118">
        <f t="shared" si="33"/>
        <v>846.7</v>
      </c>
      <c r="S46" s="44">
        <f t="shared" si="42"/>
        <v>550.70000000000005</v>
      </c>
      <c r="T46" s="127">
        <f>RCF!C$9</f>
        <v>12.808999999999999</v>
      </c>
      <c r="U46" s="44">
        <f t="shared" si="43"/>
        <v>550.70000000000005</v>
      </c>
      <c r="V46" s="128">
        <f t="shared" si="44"/>
        <v>12.808999999999999</v>
      </c>
      <c r="W46" s="118">
        <f t="shared" si="34"/>
        <v>605.70000000000005</v>
      </c>
      <c r="X46" s="118">
        <f t="shared" si="34"/>
        <v>754.4</v>
      </c>
      <c r="Y46" s="118">
        <f t="shared" si="34"/>
        <v>892.1</v>
      </c>
      <c r="Z46" s="118">
        <f t="shared" si="34"/>
        <v>809.5</v>
      </c>
      <c r="AA46" s="118">
        <f t="shared" si="34"/>
        <v>1195</v>
      </c>
      <c r="AB46" s="118">
        <f t="shared" si="34"/>
        <v>1652.1</v>
      </c>
      <c r="AC46" s="44">
        <f t="shared" si="45"/>
        <v>563.9</v>
      </c>
      <c r="AD46" s="128">
        <f>RCF!C$13</f>
        <v>13.114000000000001</v>
      </c>
      <c r="AE46" s="118">
        <f t="shared" si="35"/>
        <v>930.4</v>
      </c>
      <c r="AF46" s="118">
        <f t="shared" si="35"/>
        <v>1184.2</v>
      </c>
      <c r="AG46" s="118">
        <f t="shared" si="35"/>
        <v>1691.7</v>
      </c>
      <c r="AH46" s="44">
        <f t="shared" si="46"/>
        <v>564.79999999999995</v>
      </c>
      <c r="AI46" s="128">
        <f>RCF!C$31</f>
        <v>13.135999999999999</v>
      </c>
      <c r="AJ46" s="44">
        <f t="shared" si="47"/>
        <v>0</v>
      </c>
      <c r="AK46" s="128">
        <v>0</v>
      </c>
      <c r="AL46" s="44">
        <f t="shared" si="48"/>
        <v>585.6</v>
      </c>
      <c r="AM46" s="128">
        <f>RCF!C$33</f>
        <v>13.62</v>
      </c>
      <c r="AN46" s="118">
        <f t="shared" si="36"/>
        <v>878.4</v>
      </c>
      <c r="AO46" s="44">
        <f t="shared" si="49"/>
        <v>590.6</v>
      </c>
      <c r="AP46" s="128">
        <f>RCF!C$35</f>
        <v>13.736000000000001</v>
      </c>
      <c r="AQ46" s="118">
        <f t="shared" si="37"/>
        <v>767.7</v>
      </c>
      <c r="AR46" s="118">
        <f t="shared" si="37"/>
        <v>856.3</v>
      </c>
      <c r="AS46" s="44">
        <f t="shared" si="50"/>
        <v>578.20000000000005</v>
      </c>
      <c r="AT46" s="128">
        <f>RCF!C$37</f>
        <v>13.448</v>
      </c>
      <c r="AU46" s="44">
        <f t="shared" si="51"/>
        <v>583.9</v>
      </c>
      <c r="AV46" s="128">
        <f>RCF!C$39</f>
        <v>13.581</v>
      </c>
      <c r="AW46" s="44">
        <f t="shared" si="52"/>
        <v>545.29999999999995</v>
      </c>
      <c r="AX46" s="128">
        <f>RCF!C$41</f>
        <v>12.682</v>
      </c>
    </row>
    <row r="47" spans="1:50" s="64" customFormat="1" ht="25.5" x14ac:dyDescent="0.2">
      <c r="A47" s="49" t="s">
        <v>65</v>
      </c>
      <c r="B47" s="50" t="s">
        <v>127</v>
      </c>
      <c r="C47" s="51">
        <v>282</v>
      </c>
      <c r="D47" s="44">
        <f t="shared" si="30"/>
        <v>13118.1</v>
      </c>
      <c r="E47" s="43">
        <f>RCF!C$43</f>
        <v>46.518000000000001</v>
      </c>
      <c r="F47" s="44">
        <f t="shared" si="38"/>
        <v>3719.8</v>
      </c>
      <c r="G47" s="127">
        <f>RCF!C$5</f>
        <v>13.191000000000001</v>
      </c>
      <c r="H47" s="44">
        <f t="shared" si="39"/>
        <v>3719.9</v>
      </c>
      <c r="I47" s="127">
        <f t="shared" si="40"/>
        <v>13.191000000000001</v>
      </c>
      <c r="J47" s="118">
        <f t="shared" si="53"/>
        <v>4091.8</v>
      </c>
      <c r="K47" s="118">
        <f t="shared" si="53"/>
        <v>5021.8</v>
      </c>
      <c r="L47" s="118">
        <f t="shared" si="53"/>
        <v>5579.8</v>
      </c>
      <c r="M47" s="118">
        <f t="shared" si="53"/>
        <v>7439.7</v>
      </c>
      <c r="N47" s="118">
        <f t="shared" si="53"/>
        <v>7997.7</v>
      </c>
      <c r="O47" s="44">
        <f t="shared" si="41"/>
        <v>3702</v>
      </c>
      <c r="P47" s="127">
        <f>RCF!C$7</f>
        <v>13.128</v>
      </c>
      <c r="Q47" s="118">
        <f t="shared" si="33"/>
        <v>4812.6000000000004</v>
      </c>
      <c r="R47" s="118">
        <f t="shared" si="33"/>
        <v>5553</v>
      </c>
      <c r="S47" s="44">
        <f t="shared" si="42"/>
        <v>3612.1</v>
      </c>
      <c r="T47" s="127">
        <f>RCF!C$9</f>
        <v>12.808999999999999</v>
      </c>
      <c r="U47" s="44">
        <f t="shared" si="43"/>
        <v>3612.1</v>
      </c>
      <c r="V47" s="128">
        <f t="shared" si="44"/>
        <v>12.808999999999999</v>
      </c>
      <c r="W47" s="118">
        <f t="shared" si="34"/>
        <v>3973.3</v>
      </c>
      <c r="X47" s="118">
        <f t="shared" si="34"/>
        <v>4948.5</v>
      </c>
      <c r="Y47" s="118">
        <f t="shared" si="34"/>
        <v>5851.6</v>
      </c>
      <c r="Z47" s="118">
        <f t="shared" si="34"/>
        <v>5309.7</v>
      </c>
      <c r="AA47" s="118">
        <f t="shared" si="34"/>
        <v>7838.2</v>
      </c>
      <c r="AB47" s="118">
        <f t="shared" si="34"/>
        <v>10836.3</v>
      </c>
      <c r="AC47" s="44">
        <f t="shared" si="45"/>
        <v>3698.1</v>
      </c>
      <c r="AD47" s="128">
        <f>RCF!C$13</f>
        <v>13.114000000000001</v>
      </c>
      <c r="AE47" s="118">
        <f t="shared" si="35"/>
        <v>6101.9</v>
      </c>
      <c r="AF47" s="118">
        <f t="shared" si="35"/>
        <v>7766</v>
      </c>
      <c r="AG47" s="118">
        <f t="shared" si="35"/>
        <v>11094.3</v>
      </c>
      <c r="AH47" s="44">
        <f t="shared" si="46"/>
        <v>3704.3</v>
      </c>
      <c r="AI47" s="128">
        <f>RCF!C$31</f>
        <v>13.135999999999999</v>
      </c>
      <c r="AJ47" s="44">
        <f t="shared" si="47"/>
        <v>0</v>
      </c>
      <c r="AK47" s="128">
        <v>0</v>
      </c>
      <c r="AL47" s="44">
        <f t="shared" si="48"/>
        <v>3840.8</v>
      </c>
      <c r="AM47" s="128">
        <f>RCF!C$33</f>
        <v>13.62</v>
      </c>
      <c r="AN47" s="118">
        <f t="shared" si="36"/>
        <v>5761.2</v>
      </c>
      <c r="AO47" s="44">
        <f t="shared" si="49"/>
        <v>3873.5</v>
      </c>
      <c r="AP47" s="128">
        <f>RCF!C$35</f>
        <v>13.736000000000001</v>
      </c>
      <c r="AQ47" s="118">
        <f t="shared" si="37"/>
        <v>5035.5</v>
      </c>
      <c r="AR47" s="118">
        <f t="shared" si="37"/>
        <v>5616.5</v>
      </c>
      <c r="AS47" s="44">
        <f t="shared" si="50"/>
        <v>3792.3</v>
      </c>
      <c r="AT47" s="128">
        <f>RCF!C$37</f>
        <v>13.448</v>
      </c>
      <c r="AU47" s="44">
        <f t="shared" si="51"/>
        <v>3829.8</v>
      </c>
      <c r="AV47" s="128">
        <f>RCF!C$39</f>
        <v>13.581</v>
      </c>
      <c r="AW47" s="44">
        <f t="shared" si="52"/>
        <v>3576.3</v>
      </c>
      <c r="AX47" s="128">
        <f>RCF!C$41</f>
        <v>12.682</v>
      </c>
    </row>
    <row r="48" spans="1:50" s="64" customFormat="1" x14ac:dyDescent="0.2">
      <c r="A48" s="49" t="s">
        <v>95</v>
      </c>
      <c r="B48" s="50" t="s">
        <v>128</v>
      </c>
      <c r="C48" s="51">
        <v>154</v>
      </c>
      <c r="D48" s="44">
        <f t="shared" si="30"/>
        <v>7163.8</v>
      </c>
      <c r="E48" s="43">
        <f>RCF!C$43</f>
        <v>46.518000000000001</v>
      </c>
      <c r="F48" s="44">
        <f t="shared" si="38"/>
        <v>2031.4</v>
      </c>
      <c r="G48" s="127">
        <f>RCF!C$5</f>
        <v>13.191000000000001</v>
      </c>
      <c r="H48" s="44">
        <f t="shared" si="39"/>
        <v>2031.4</v>
      </c>
      <c r="I48" s="127">
        <f t="shared" si="40"/>
        <v>13.191000000000001</v>
      </c>
      <c r="J48" s="118">
        <f t="shared" si="53"/>
        <v>2234.6</v>
      </c>
      <c r="K48" s="118">
        <f t="shared" si="53"/>
        <v>2742.4</v>
      </c>
      <c r="L48" s="118">
        <f t="shared" si="53"/>
        <v>3047.1</v>
      </c>
      <c r="M48" s="118">
        <f t="shared" si="53"/>
        <v>4062.8</v>
      </c>
      <c r="N48" s="118">
        <f t="shared" si="53"/>
        <v>4367.5</v>
      </c>
      <c r="O48" s="44">
        <f t="shared" si="41"/>
        <v>2021.7</v>
      </c>
      <c r="P48" s="127">
        <f>RCF!C$7</f>
        <v>13.128</v>
      </c>
      <c r="Q48" s="118">
        <f t="shared" si="33"/>
        <v>2628.2</v>
      </c>
      <c r="R48" s="118">
        <f t="shared" si="33"/>
        <v>3032.5</v>
      </c>
      <c r="S48" s="44">
        <f t="shared" si="42"/>
        <v>1972.5</v>
      </c>
      <c r="T48" s="127">
        <f>RCF!C$9</f>
        <v>12.808999999999999</v>
      </c>
      <c r="U48" s="44">
        <f t="shared" si="43"/>
        <v>1972.5</v>
      </c>
      <c r="V48" s="128">
        <f t="shared" si="44"/>
        <v>12.808999999999999</v>
      </c>
      <c r="W48" s="118">
        <f t="shared" si="34"/>
        <v>2169.6999999999998</v>
      </c>
      <c r="X48" s="118">
        <f t="shared" si="34"/>
        <v>2702.3</v>
      </c>
      <c r="Y48" s="118">
        <f t="shared" si="34"/>
        <v>3195.4</v>
      </c>
      <c r="Z48" s="118">
        <f t="shared" si="34"/>
        <v>2899.5</v>
      </c>
      <c r="AA48" s="118">
        <f t="shared" si="34"/>
        <v>4280.3</v>
      </c>
      <c r="AB48" s="118">
        <f t="shared" si="34"/>
        <v>5917.5</v>
      </c>
      <c r="AC48" s="44">
        <f t="shared" si="45"/>
        <v>2019.5</v>
      </c>
      <c r="AD48" s="128">
        <f>RCF!C$13</f>
        <v>13.114000000000001</v>
      </c>
      <c r="AE48" s="118">
        <f t="shared" si="35"/>
        <v>3332.2</v>
      </c>
      <c r="AF48" s="118">
        <f t="shared" si="35"/>
        <v>4241</v>
      </c>
      <c r="AG48" s="118">
        <f t="shared" si="35"/>
        <v>6058.5</v>
      </c>
      <c r="AH48" s="44">
        <f t="shared" si="46"/>
        <v>2022.9</v>
      </c>
      <c r="AI48" s="128">
        <f>RCF!C$31</f>
        <v>13.135999999999999</v>
      </c>
      <c r="AJ48" s="44">
        <f t="shared" si="47"/>
        <v>0</v>
      </c>
      <c r="AK48" s="128">
        <v>0</v>
      </c>
      <c r="AL48" s="44">
        <f t="shared" si="48"/>
        <v>2097.4</v>
      </c>
      <c r="AM48" s="128">
        <f>RCF!C$33</f>
        <v>13.62</v>
      </c>
      <c r="AN48" s="118">
        <f t="shared" si="36"/>
        <v>3146.1</v>
      </c>
      <c r="AO48" s="44">
        <f t="shared" si="49"/>
        <v>2115.3000000000002</v>
      </c>
      <c r="AP48" s="128">
        <f>RCF!C$35</f>
        <v>13.736000000000001</v>
      </c>
      <c r="AQ48" s="118">
        <f t="shared" si="37"/>
        <v>2749.8</v>
      </c>
      <c r="AR48" s="118">
        <f t="shared" si="37"/>
        <v>3067.1</v>
      </c>
      <c r="AS48" s="44">
        <f t="shared" si="50"/>
        <v>2070.9</v>
      </c>
      <c r="AT48" s="128">
        <f>RCF!C$37</f>
        <v>13.448</v>
      </c>
      <c r="AU48" s="44">
        <f t="shared" si="51"/>
        <v>2091.4</v>
      </c>
      <c r="AV48" s="128">
        <f>RCF!C$39</f>
        <v>13.581</v>
      </c>
      <c r="AW48" s="44">
        <f t="shared" si="52"/>
        <v>1953</v>
      </c>
      <c r="AX48" s="128">
        <f>RCF!C$41</f>
        <v>12.682</v>
      </c>
    </row>
    <row r="49" spans="1:50" s="64" customFormat="1" x14ac:dyDescent="0.2">
      <c r="A49" s="49" t="s">
        <v>58</v>
      </c>
      <c r="B49" s="50" t="s">
        <v>129</v>
      </c>
      <c r="C49" s="51">
        <v>282</v>
      </c>
      <c r="D49" s="44">
        <f t="shared" si="30"/>
        <v>13118.1</v>
      </c>
      <c r="E49" s="43">
        <f>RCF!C$43</f>
        <v>46.518000000000001</v>
      </c>
      <c r="F49" s="44">
        <f t="shared" si="38"/>
        <v>3719.8</v>
      </c>
      <c r="G49" s="127">
        <f>RCF!C$5</f>
        <v>13.191000000000001</v>
      </c>
      <c r="H49" s="44">
        <f t="shared" si="39"/>
        <v>3719.9</v>
      </c>
      <c r="I49" s="127">
        <f t="shared" si="40"/>
        <v>13.191000000000001</v>
      </c>
      <c r="J49" s="118">
        <f t="shared" si="53"/>
        <v>4091.8</v>
      </c>
      <c r="K49" s="118">
        <f t="shared" si="53"/>
        <v>5021.8</v>
      </c>
      <c r="L49" s="118">
        <f t="shared" si="53"/>
        <v>5579.8</v>
      </c>
      <c r="M49" s="118">
        <f t="shared" si="53"/>
        <v>7439.7</v>
      </c>
      <c r="N49" s="118">
        <f t="shared" si="53"/>
        <v>7997.7</v>
      </c>
      <c r="O49" s="44">
        <f t="shared" si="41"/>
        <v>3702</v>
      </c>
      <c r="P49" s="127">
        <f>RCF!C$7</f>
        <v>13.128</v>
      </c>
      <c r="Q49" s="118">
        <f t="shared" si="33"/>
        <v>4812.6000000000004</v>
      </c>
      <c r="R49" s="118">
        <f t="shared" si="33"/>
        <v>5553</v>
      </c>
      <c r="S49" s="44">
        <f t="shared" si="42"/>
        <v>3612.1</v>
      </c>
      <c r="T49" s="127">
        <f>RCF!C$9</f>
        <v>12.808999999999999</v>
      </c>
      <c r="U49" s="44">
        <f t="shared" si="43"/>
        <v>3612.1</v>
      </c>
      <c r="V49" s="128">
        <f t="shared" si="44"/>
        <v>12.808999999999999</v>
      </c>
      <c r="W49" s="118">
        <f t="shared" si="34"/>
        <v>3973.3</v>
      </c>
      <c r="X49" s="118">
        <f t="shared" si="34"/>
        <v>4948.5</v>
      </c>
      <c r="Y49" s="118">
        <f t="shared" si="34"/>
        <v>5851.6</v>
      </c>
      <c r="Z49" s="118">
        <f t="shared" si="34"/>
        <v>5309.7</v>
      </c>
      <c r="AA49" s="118">
        <f t="shared" si="34"/>
        <v>7838.2</v>
      </c>
      <c r="AB49" s="118">
        <f t="shared" si="34"/>
        <v>10836.3</v>
      </c>
      <c r="AC49" s="44">
        <f t="shared" si="45"/>
        <v>3698.1</v>
      </c>
      <c r="AD49" s="128">
        <f>RCF!C$13</f>
        <v>13.114000000000001</v>
      </c>
      <c r="AE49" s="118">
        <f t="shared" si="35"/>
        <v>6101.9</v>
      </c>
      <c r="AF49" s="118">
        <f t="shared" si="35"/>
        <v>7766</v>
      </c>
      <c r="AG49" s="118">
        <f t="shared" si="35"/>
        <v>11094.3</v>
      </c>
      <c r="AH49" s="44">
        <f t="shared" si="46"/>
        <v>3704.3</v>
      </c>
      <c r="AI49" s="128">
        <f>RCF!C$31</f>
        <v>13.135999999999999</v>
      </c>
      <c r="AJ49" s="44">
        <f t="shared" si="47"/>
        <v>0</v>
      </c>
      <c r="AK49" s="128">
        <v>0</v>
      </c>
      <c r="AL49" s="44">
        <f t="shared" si="48"/>
        <v>3840.8</v>
      </c>
      <c r="AM49" s="128">
        <f>RCF!C$33</f>
        <v>13.62</v>
      </c>
      <c r="AN49" s="118">
        <f t="shared" si="36"/>
        <v>5761.2</v>
      </c>
      <c r="AO49" s="44">
        <f t="shared" si="49"/>
        <v>3873.5</v>
      </c>
      <c r="AP49" s="128">
        <f>RCF!C$35</f>
        <v>13.736000000000001</v>
      </c>
      <c r="AQ49" s="118">
        <f t="shared" si="37"/>
        <v>5035.5</v>
      </c>
      <c r="AR49" s="118">
        <f t="shared" si="37"/>
        <v>5616.5</v>
      </c>
      <c r="AS49" s="44">
        <f t="shared" si="50"/>
        <v>3792.3</v>
      </c>
      <c r="AT49" s="128">
        <f>RCF!C$37</f>
        <v>13.448</v>
      </c>
      <c r="AU49" s="44">
        <f t="shared" si="51"/>
        <v>3829.8</v>
      </c>
      <c r="AV49" s="128">
        <f>RCF!C$39</f>
        <v>13.581</v>
      </c>
      <c r="AW49" s="44">
        <f t="shared" si="52"/>
        <v>3576.3</v>
      </c>
      <c r="AX49" s="128">
        <f>RCF!C$41</f>
        <v>12.682</v>
      </c>
    </row>
    <row r="50" spans="1:50" s="64" customFormat="1" x14ac:dyDescent="0.2">
      <c r="A50" s="49" t="s">
        <v>64</v>
      </c>
      <c r="B50" s="50" t="s">
        <v>130</v>
      </c>
      <c r="C50" s="51">
        <v>192</v>
      </c>
      <c r="D50" s="44">
        <f t="shared" si="30"/>
        <v>8931.5</v>
      </c>
      <c r="E50" s="43">
        <f>RCF!C$43</f>
        <v>46.518000000000001</v>
      </c>
      <c r="F50" s="44">
        <f t="shared" si="38"/>
        <v>2532.6</v>
      </c>
      <c r="G50" s="127">
        <f>RCF!C$5</f>
        <v>13.191000000000001</v>
      </c>
      <c r="H50" s="44">
        <f t="shared" si="39"/>
        <v>2532.6999999999998</v>
      </c>
      <c r="I50" s="127">
        <f t="shared" si="40"/>
        <v>13.191000000000001</v>
      </c>
      <c r="J50" s="118">
        <f t="shared" si="53"/>
        <v>2785.9</v>
      </c>
      <c r="K50" s="118">
        <f t="shared" si="53"/>
        <v>3419.1</v>
      </c>
      <c r="L50" s="118">
        <f t="shared" si="53"/>
        <v>3799</v>
      </c>
      <c r="M50" s="118">
        <f t="shared" si="53"/>
        <v>5065.3</v>
      </c>
      <c r="N50" s="118">
        <f t="shared" si="53"/>
        <v>5445.2</v>
      </c>
      <c r="O50" s="44">
        <f t="shared" si="41"/>
        <v>2520.5</v>
      </c>
      <c r="P50" s="127">
        <f>RCF!C$7</f>
        <v>13.128</v>
      </c>
      <c r="Q50" s="118">
        <f t="shared" ref="Q50:R110" si="54">ROUNDDOWN($O50*Q$6,1)</f>
        <v>3276.6</v>
      </c>
      <c r="R50" s="118">
        <f t="shared" si="54"/>
        <v>3780.7</v>
      </c>
      <c r="S50" s="44">
        <f t="shared" si="42"/>
        <v>2459.3000000000002</v>
      </c>
      <c r="T50" s="127">
        <f>RCF!C$9</f>
        <v>12.808999999999999</v>
      </c>
      <c r="U50" s="44">
        <f t="shared" si="43"/>
        <v>2459.3000000000002</v>
      </c>
      <c r="V50" s="128">
        <f t="shared" si="44"/>
        <v>12.808999999999999</v>
      </c>
      <c r="W50" s="118">
        <f t="shared" ref="W50:AB92" si="55">ROUNDDOWN($U50*W$6,1)</f>
        <v>2705.2</v>
      </c>
      <c r="X50" s="118">
        <f t="shared" si="55"/>
        <v>3369.2</v>
      </c>
      <c r="Y50" s="118">
        <f t="shared" si="55"/>
        <v>3984</v>
      </c>
      <c r="Z50" s="118">
        <f t="shared" si="55"/>
        <v>3615.1</v>
      </c>
      <c r="AA50" s="118">
        <f t="shared" si="55"/>
        <v>5336.6</v>
      </c>
      <c r="AB50" s="118">
        <f t="shared" si="55"/>
        <v>7377.9</v>
      </c>
      <c r="AC50" s="44">
        <f t="shared" si="45"/>
        <v>2517.8000000000002</v>
      </c>
      <c r="AD50" s="128">
        <f>RCF!C$13</f>
        <v>13.114000000000001</v>
      </c>
      <c r="AE50" s="118">
        <f t="shared" ref="AE50:AG110" si="56">ROUND($AC50*AE$6,1)</f>
        <v>4154.3999999999996</v>
      </c>
      <c r="AF50" s="118">
        <f t="shared" si="56"/>
        <v>5287.4</v>
      </c>
      <c r="AG50" s="118">
        <f t="shared" si="56"/>
        <v>7553.4</v>
      </c>
      <c r="AH50" s="44">
        <f t="shared" si="46"/>
        <v>2522.1</v>
      </c>
      <c r="AI50" s="128">
        <f>RCF!C$31</f>
        <v>13.135999999999999</v>
      </c>
      <c r="AJ50" s="44">
        <f t="shared" si="47"/>
        <v>0</v>
      </c>
      <c r="AK50" s="128">
        <v>0</v>
      </c>
      <c r="AL50" s="44">
        <f t="shared" si="48"/>
        <v>2615</v>
      </c>
      <c r="AM50" s="128">
        <f>RCF!C$33</f>
        <v>13.62</v>
      </c>
      <c r="AN50" s="118">
        <f t="shared" si="36"/>
        <v>3922.5</v>
      </c>
      <c r="AO50" s="44">
        <f t="shared" si="49"/>
        <v>2637.3</v>
      </c>
      <c r="AP50" s="128">
        <f>RCF!C$35</f>
        <v>13.736000000000001</v>
      </c>
      <c r="AQ50" s="118">
        <f t="shared" ref="AQ50:AR110" si="57">ROUNDDOWN($AO50*AQ$6,1)</f>
        <v>3428.4</v>
      </c>
      <c r="AR50" s="118">
        <f t="shared" si="57"/>
        <v>3824</v>
      </c>
      <c r="AS50" s="44">
        <f t="shared" si="50"/>
        <v>2582</v>
      </c>
      <c r="AT50" s="128">
        <f>RCF!C$37</f>
        <v>13.448</v>
      </c>
      <c r="AU50" s="44">
        <f t="shared" si="51"/>
        <v>2607.5</v>
      </c>
      <c r="AV50" s="128">
        <f>RCF!C$39</f>
        <v>13.581</v>
      </c>
      <c r="AW50" s="44">
        <f t="shared" si="52"/>
        <v>2434.9</v>
      </c>
      <c r="AX50" s="128">
        <f>RCF!C$41</f>
        <v>12.682</v>
      </c>
    </row>
    <row r="51" spans="1:50" s="64" customFormat="1" x14ac:dyDescent="0.2">
      <c r="A51" s="49" t="s">
        <v>85</v>
      </c>
      <c r="B51" s="50" t="s">
        <v>131</v>
      </c>
      <c r="C51" s="51">
        <v>206</v>
      </c>
      <c r="D51" s="44">
        <f t="shared" si="30"/>
        <v>9582.7000000000007</v>
      </c>
      <c r="E51" s="43">
        <f>RCF!C$43</f>
        <v>46.518000000000001</v>
      </c>
      <c r="F51" s="44">
        <f t="shared" si="38"/>
        <v>2717.3</v>
      </c>
      <c r="G51" s="127">
        <f>RCF!C$5</f>
        <v>13.191000000000001</v>
      </c>
      <c r="H51" s="44">
        <f t="shared" si="39"/>
        <v>2717.3</v>
      </c>
      <c r="I51" s="127">
        <f t="shared" si="40"/>
        <v>13.191000000000001</v>
      </c>
      <c r="J51" s="118">
        <f t="shared" si="53"/>
        <v>2989.1</v>
      </c>
      <c r="K51" s="118">
        <f t="shared" si="53"/>
        <v>3668.4</v>
      </c>
      <c r="L51" s="118">
        <f t="shared" si="53"/>
        <v>4076</v>
      </c>
      <c r="M51" s="118">
        <f t="shared" si="53"/>
        <v>5434.7</v>
      </c>
      <c r="N51" s="118">
        <f t="shared" si="53"/>
        <v>5842.3</v>
      </c>
      <c r="O51" s="44">
        <f t="shared" si="41"/>
        <v>2704.3</v>
      </c>
      <c r="P51" s="127">
        <f>RCF!C$7</f>
        <v>13.128</v>
      </c>
      <c r="Q51" s="118">
        <f t="shared" si="54"/>
        <v>3515.5</v>
      </c>
      <c r="R51" s="118">
        <f t="shared" si="54"/>
        <v>4056.4</v>
      </c>
      <c r="S51" s="44">
        <f t="shared" si="42"/>
        <v>2638.6</v>
      </c>
      <c r="T51" s="127">
        <f>RCF!C$9</f>
        <v>12.808999999999999</v>
      </c>
      <c r="U51" s="44">
        <f t="shared" si="43"/>
        <v>2638.6</v>
      </c>
      <c r="V51" s="128">
        <f t="shared" si="44"/>
        <v>12.808999999999999</v>
      </c>
      <c r="W51" s="118">
        <f t="shared" si="55"/>
        <v>2902.4</v>
      </c>
      <c r="X51" s="118">
        <f t="shared" si="55"/>
        <v>3614.8</v>
      </c>
      <c r="Y51" s="118">
        <f t="shared" si="55"/>
        <v>4274.5</v>
      </c>
      <c r="Z51" s="118">
        <f t="shared" si="55"/>
        <v>3878.7</v>
      </c>
      <c r="AA51" s="118">
        <f t="shared" si="55"/>
        <v>5725.7</v>
      </c>
      <c r="AB51" s="118">
        <f t="shared" si="55"/>
        <v>7915.8</v>
      </c>
      <c r="AC51" s="44">
        <f t="shared" si="45"/>
        <v>2701.4</v>
      </c>
      <c r="AD51" s="128">
        <f>RCF!C$13</f>
        <v>13.114000000000001</v>
      </c>
      <c r="AE51" s="118">
        <f t="shared" si="56"/>
        <v>4457.3</v>
      </c>
      <c r="AF51" s="118">
        <f t="shared" si="56"/>
        <v>5672.9</v>
      </c>
      <c r="AG51" s="118">
        <f t="shared" si="56"/>
        <v>8104.2</v>
      </c>
      <c r="AH51" s="44">
        <f t="shared" si="46"/>
        <v>2706</v>
      </c>
      <c r="AI51" s="128">
        <f>RCF!C$31</f>
        <v>13.135999999999999</v>
      </c>
      <c r="AJ51" s="44">
        <f t="shared" si="47"/>
        <v>0</v>
      </c>
      <c r="AK51" s="128">
        <v>0</v>
      </c>
      <c r="AL51" s="44">
        <f t="shared" si="48"/>
        <v>2805.7</v>
      </c>
      <c r="AM51" s="128">
        <f>RCF!C$33</f>
        <v>13.62</v>
      </c>
      <c r="AN51" s="118">
        <f t="shared" si="36"/>
        <v>4208.5</v>
      </c>
      <c r="AO51" s="44">
        <f t="shared" si="49"/>
        <v>2829.6</v>
      </c>
      <c r="AP51" s="128">
        <f>RCF!C$35</f>
        <v>13.736000000000001</v>
      </c>
      <c r="AQ51" s="118">
        <f t="shared" si="57"/>
        <v>3678.4</v>
      </c>
      <c r="AR51" s="118">
        <f t="shared" si="57"/>
        <v>4102.8999999999996</v>
      </c>
      <c r="AS51" s="44">
        <f t="shared" si="50"/>
        <v>2770.2</v>
      </c>
      <c r="AT51" s="128">
        <f>RCF!C$37</f>
        <v>13.448</v>
      </c>
      <c r="AU51" s="44">
        <f t="shared" si="51"/>
        <v>2797.6</v>
      </c>
      <c r="AV51" s="128">
        <f>RCF!C$39</f>
        <v>13.581</v>
      </c>
      <c r="AW51" s="44">
        <f t="shared" si="52"/>
        <v>2612.4</v>
      </c>
      <c r="AX51" s="128">
        <f>RCF!C$41</f>
        <v>12.682</v>
      </c>
    </row>
    <row r="52" spans="1:50" s="64" customFormat="1" x14ac:dyDescent="0.2">
      <c r="A52" s="49" t="s">
        <v>47</v>
      </c>
      <c r="B52" s="50" t="s">
        <v>132</v>
      </c>
      <c r="C52" s="51">
        <v>50</v>
      </c>
      <c r="D52" s="44">
        <f t="shared" si="30"/>
        <v>2325.9</v>
      </c>
      <c r="E52" s="43">
        <f>RCF!C$43</f>
        <v>46.518000000000001</v>
      </c>
      <c r="F52" s="44">
        <f t="shared" si="38"/>
        <v>659.5</v>
      </c>
      <c r="G52" s="127">
        <f>RCF!C$5</f>
        <v>13.191000000000001</v>
      </c>
      <c r="H52" s="44">
        <f t="shared" si="39"/>
        <v>659.6</v>
      </c>
      <c r="I52" s="127">
        <f t="shared" si="40"/>
        <v>13.191000000000001</v>
      </c>
      <c r="J52" s="118">
        <f t="shared" si="53"/>
        <v>725.5</v>
      </c>
      <c r="K52" s="118">
        <f t="shared" si="53"/>
        <v>890.4</v>
      </c>
      <c r="L52" s="118">
        <f t="shared" si="53"/>
        <v>989.3</v>
      </c>
      <c r="M52" s="118">
        <f t="shared" si="53"/>
        <v>1319.1</v>
      </c>
      <c r="N52" s="118">
        <f t="shared" si="53"/>
        <v>1418</v>
      </c>
      <c r="O52" s="44">
        <f t="shared" si="41"/>
        <v>656.4</v>
      </c>
      <c r="P52" s="127">
        <f>RCF!C$7</f>
        <v>13.128</v>
      </c>
      <c r="Q52" s="118">
        <f t="shared" si="54"/>
        <v>853.3</v>
      </c>
      <c r="R52" s="118">
        <f t="shared" si="54"/>
        <v>984.6</v>
      </c>
      <c r="S52" s="44">
        <f t="shared" si="42"/>
        <v>640.4</v>
      </c>
      <c r="T52" s="127">
        <f>RCF!C$9</f>
        <v>12.808999999999999</v>
      </c>
      <c r="U52" s="44">
        <f t="shared" si="43"/>
        <v>640.4</v>
      </c>
      <c r="V52" s="128">
        <f t="shared" si="44"/>
        <v>12.808999999999999</v>
      </c>
      <c r="W52" s="118">
        <f t="shared" si="55"/>
        <v>704.4</v>
      </c>
      <c r="X52" s="118">
        <f t="shared" si="55"/>
        <v>877.3</v>
      </c>
      <c r="Y52" s="118">
        <f t="shared" si="55"/>
        <v>1037.4000000000001</v>
      </c>
      <c r="Z52" s="118">
        <f t="shared" si="55"/>
        <v>941.3</v>
      </c>
      <c r="AA52" s="118">
        <f t="shared" si="55"/>
        <v>1389.6</v>
      </c>
      <c r="AB52" s="118">
        <f t="shared" si="55"/>
        <v>1921.2</v>
      </c>
      <c r="AC52" s="44">
        <f t="shared" si="45"/>
        <v>655.7</v>
      </c>
      <c r="AD52" s="128">
        <f>RCF!C$13</f>
        <v>13.114000000000001</v>
      </c>
      <c r="AE52" s="118">
        <f t="shared" si="56"/>
        <v>1081.9000000000001</v>
      </c>
      <c r="AF52" s="118">
        <f t="shared" si="56"/>
        <v>1377</v>
      </c>
      <c r="AG52" s="118">
        <f t="shared" si="56"/>
        <v>1967.1</v>
      </c>
      <c r="AH52" s="44">
        <f t="shared" si="46"/>
        <v>656.8</v>
      </c>
      <c r="AI52" s="128">
        <f>RCF!C$31</f>
        <v>13.135999999999999</v>
      </c>
      <c r="AJ52" s="44">
        <f t="shared" si="47"/>
        <v>0</v>
      </c>
      <c r="AK52" s="128">
        <v>0</v>
      </c>
      <c r="AL52" s="44">
        <f t="shared" si="48"/>
        <v>681</v>
      </c>
      <c r="AM52" s="128">
        <f>RCF!C$33</f>
        <v>13.62</v>
      </c>
      <c r="AN52" s="118">
        <f t="shared" si="36"/>
        <v>1021.5</v>
      </c>
      <c r="AO52" s="44">
        <f t="shared" si="49"/>
        <v>686.8</v>
      </c>
      <c r="AP52" s="128">
        <f>RCF!C$35</f>
        <v>13.736000000000001</v>
      </c>
      <c r="AQ52" s="118">
        <f t="shared" si="57"/>
        <v>892.8</v>
      </c>
      <c r="AR52" s="118">
        <f t="shared" si="57"/>
        <v>995.8</v>
      </c>
      <c r="AS52" s="44">
        <f t="shared" si="50"/>
        <v>672.4</v>
      </c>
      <c r="AT52" s="128">
        <f>RCF!C$37</f>
        <v>13.448</v>
      </c>
      <c r="AU52" s="44">
        <f t="shared" si="51"/>
        <v>679</v>
      </c>
      <c r="AV52" s="128">
        <f>RCF!C$39</f>
        <v>13.581</v>
      </c>
      <c r="AW52" s="44">
        <f t="shared" si="52"/>
        <v>634.1</v>
      </c>
      <c r="AX52" s="128">
        <f>RCF!C$41</f>
        <v>12.682</v>
      </c>
    </row>
    <row r="53" spans="1:50" s="64" customFormat="1" x14ac:dyDescent="0.2">
      <c r="A53" s="49" t="s">
        <v>86</v>
      </c>
      <c r="B53" s="50" t="s">
        <v>133</v>
      </c>
      <c r="C53" s="51">
        <v>320</v>
      </c>
      <c r="D53" s="44">
        <f t="shared" si="30"/>
        <v>14885.8</v>
      </c>
      <c r="E53" s="43">
        <f>RCF!C$43</f>
        <v>46.518000000000001</v>
      </c>
      <c r="F53" s="44">
        <f t="shared" si="38"/>
        <v>4221.1000000000004</v>
      </c>
      <c r="G53" s="127">
        <f>RCF!C$5</f>
        <v>13.191000000000001</v>
      </c>
      <c r="H53" s="44">
        <f t="shared" si="39"/>
        <v>4221.1000000000004</v>
      </c>
      <c r="I53" s="127">
        <f t="shared" si="40"/>
        <v>13.191000000000001</v>
      </c>
      <c r="J53" s="118">
        <f t="shared" si="53"/>
        <v>4643.2</v>
      </c>
      <c r="K53" s="118">
        <f t="shared" si="53"/>
        <v>5698.5</v>
      </c>
      <c r="L53" s="118">
        <f t="shared" si="53"/>
        <v>6331.7</v>
      </c>
      <c r="M53" s="118">
        <f t="shared" si="53"/>
        <v>8442.2000000000007</v>
      </c>
      <c r="N53" s="118">
        <f t="shared" si="53"/>
        <v>9075.4</v>
      </c>
      <c r="O53" s="44">
        <f t="shared" si="41"/>
        <v>4200.8999999999996</v>
      </c>
      <c r="P53" s="127">
        <f>RCF!C$7</f>
        <v>13.128</v>
      </c>
      <c r="Q53" s="118">
        <f t="shared" si="54"/>
        <v>5461.1</v>
      </c>
      <c r="R53" s="118">
        <f t="shared" si="54"/>
        <v>6301.3</v>
      </c>
      <c r="S53" s="44">
        <f t="shared" si="42"/>
        <v>4098.8</v>
      </c>
      <c r="T53" s="127">
        <f>RCF!C$9</f>
        <v>12.808999999999999</v>
      </c>
      <c r="U53" s="44">
        <f t="shared" si="43"/>
        <v>4098.8</v>
      </c>
      <c r="V53" s="128">
        <f t="shared" si="44"/>
        <v>12.808999999999999</v>
      </c>
      <c r="W53" s="118">
        <f t="shared" si="55"/>
        <v>4508.6000000000004</v>
      </c>
      <c r="X53" s="118">
        <f t="shared" si="55"/>
        <v>5615.3</v>
      </c>
      <c r="Y53" s="118">
        <f t="shared" si="55"/>
        <v>6640</v>
      </c>
      <c r="Z53" s="118">
        <f t="shared" si="55"/>
        <v>6025.2</v>
      </c>
      <c r="AA53" s="118">
        <f t="shared" si="55"/>
        <v>8894.2999999999993</v>
      </c>
      <c r="AB53" s="118">
        <f t="shared" si="55"/>
        <v>12296.4</v>
      </c>
      <c r="AC53" s="44">
        <f t="shared" si="45"/>
        <v>4196.3999999999996</v>
      </c>
      <c r="AD53" s="128">
        <f>RCF!C$13</f>
        <v>13.114000000000001</v>
      </c>
      <c r="AE53" s="118">
        <f t="shared" si="56"/>
        <v>6924.1</v>
      </c>
      <c r="AF53" s="118">
        <f t="shared" si="56"/>
        <v>8812.4</v>
      </c>
      <c r="AG53" s="118">
        <f t="shared" si="56"/>
        <v>12589.2</v>
      </c>
      <c r="AH53" s="44">
        <f t="shared" si="46"/>
        <v>4203.5</v>
      </c>
      <c r="AI53" s="128">
        <f>RCF!C$31</f>
        <v>13.135999999999999</v>
      </c>
      <c r="AJ53" s="44">
        <f t="shared" si="47"/>
        <v>0</v>
      </c>
      <c r="AK53" s="128">
        <v>0</v>
      </c>
      <c r="AL53" s="44">
        <f t="shared" si="48"/>
        <v>4358.3999999999996</v>
      </c>
      <c r="AM53" s="128">
        <f>RCF!C$33</f>
        <v>13.62</v>
      </c>
      <c r="AN53" s="118">
        <f t="shared" si="36"/>
        <v>6537.6</v>
      </c>
      <c r="AO53" s="44">
        <f t="shared" si="49"/>
        <v>4395.5</v>
      </c>
      <c r="AP53" s="128">
        <f>RCF!C$35</f>
        <v>13.736000000000001</v>
      </c>
      <c r="AQ53" s="118">
        <f t="shared" si="57"/>
        <v>5714.1</v>
      </c>
      <c r="AR53" s="118">
        <f t="shared" si="57"/>
        <v>6373.4</v>
      </c>
      <c r="AS53" s="44">
        <f t="shared" si="50"/>
        <v>4303.3</v>
      </c>
      <c r="AT53" s="128">
        <f>RCF!C$37</f>
        <v>13.448</v>
      </c>
      <c r="AU53" s="44">
        <f t="shared" si="51"/>
        <v>4345.8999999999996</v>
      </c>
      <c r="AV53" s="128">
        <f>RCF!C$39</f>
        <v>13.581</v>
      </c>
      <c r="AW53" s="44">
        <f t="shared" si="52"/>
        <v>4058.2</v>
      </c>
      <c r="AX53" s="128">
        <f>RCF!C$41</f>
        <v>12.682</v>
      </c>
    </row>
    <row r="54" spans="1:50" s="64" customFormat="1" x14ac:dyDescent="0.2">
      <c r="A54" s="49" t="s">
        <v>67</v>
      </c>
      <c r="B54" s="50" t="s">
        <v>134</v>
      </c>
      <c r="C54" s="51">
        <v>320</v>
      </c>
      <c r="D54" s="44">
        <f t="shared" si="30"/>
        <v>14885.8</v>
      </c>
      <c r="E54" s="43">
        <f>RCF!C$43</f>
        <v>46.518000000000001</v>
      </c>
      <c r="F54" s="44">
        <f t="shared" si="38"/>
        <v>4221.1000000000004</v>
      </c>
      <c r="G54" s="127">
        <f>RCF!C$5</f>
        <v>13.191000000000001</v>
      </c>
      <c r="H54" s="44">
        <f t="shared" si="39"/>
        <v>4221.1000000000004</v>
      </c>
      <c r="I54" s="127">
        <f t="shared" si="40"/>
        <v>13.191000000000001</v>
      </c>
      <c r="J54" s="118">
        <f t="shared" si="53"/>
        <v>4643.2</v>
      </c>
      <c r="K54" s="118">
        <f t="shared" si="53"/>
        <v>5698.5</v>
      </c>
      <c r="L54" s="118">
        <f t="shared" si="53"/>
        <v>6331.7</v>
      </c>
      <c r="M54" s="118">
        <f t="shared" si="53"/>
        <v>8442.2000000000007</v>
      </c>
      <c r="N54" s="118">
        <f t="shared" si="53"/>
        <v>9075.4</v>
      </c>
      <c r="O54" s="44">
        <f t="shared" si="41"/>
        <v>4200.8999999999996</v>
      </c>
      <c r="P54" s="127">
        <f>RCF!C$7</f>
        <v>13.128</v>
      </c>
      <c r="Q54" s="118">
        <f t="shared" si="54"/>
        <v>5461.1</v>
      </c>
      <c r="R54" s="118">
        <f t="shared" si="54"/>
        <v>6301.3</v>
      </c>
      <c r="S54" s="44">
        <f t="shared" si="42"/>
        <v>4098.8</v>
      </c>
      <c r="T54" s="127">
        <f>RCF!C$9</f>
        <v>12.808999999999999</v>
      </c>
      <c r="U54" s="44">
        <f t="shared" si="43"/>
        <v>4098.8</v>
      </c>
      <c r="V54" s="128">
        <f t="shared" si="44"/>
        <v>12.808999999999999</v>
      </c>
      <c r="W54" s="118">
        <f t="shared" si="55"/>
        <v>4508.6000000000004</v>
      </c>
      <c r="X54" s="118">
        <f t="shared" si="55"/>
        <v>5615.3</v>
      </c>
      <c r="Y54" s="118">
        <f t="shared" si="55"/>
        <v>6640</v>
      </c>
      <c r="Z54" s="118">
        <f t="shared" si="55"/>
        <v>6025.2</v>
      </c>
      <c r="AA54" s="118">
        <f t="shared" si="55"/>
        <v>8894.2999999999993</v>
      </c>
      <c r="AB54" s="118">
        <f t="shared" si="55"/>
        <v>12296.4</v>
      </c>
      <c r="AC54" s="44">
        <f t="shared" si="45"/>
        <v>4196.3999999999996</v>
      </c>
      <c r="AD54" s="128">
        <f>RCF!C$13</f>
        <v>13.114000000000001</v>
      </c>
      <c r="AE54" s="118">
        <f t="shared" si="56"/>
        <v>6924.1</v>
      </c>
      <c r="AF54" s="118">
        <f t="shared" si="56"/>
        <v>8812.4</v>
      </c>
      <c r="AG54" s="118">
        <f t="shared" si="56"/>
        <v>12589.2</v>
      </c>
      <c r="AH54" s="44">
        <f t="shared" si="46"/>
        <v>4203.5</v>
      </c>
      <c r="AI54" s="128">
        <f>RCF!C$31</f>
        <v>13.135999999999999</v>
      </c>
      <c r="AJ54" s="44">
        <f t="shared" si="47"/>
        <v>0</v>
      </c>
      <c r="AK54" s="128">
        <v>0</v>
      </c>
      <c r="AL54" s="44">
        <f t="shared" si="48"/>
        <v>4358.3999999999996</v>
      </c>
      <c r="AM54" s="128">
        <f>RCF!C$33</f>
        <v>13.62</v>
      </c>
      <c r="AN54" s="118">
        <f t="shared" si="36"/>
        <v>6537.6</v>
      </c>
      <c r="AO54" s="44">
        <f t="shared" si="49"/>
        <v>4395.5</v>
      </c>
      <c r="AP54" s="128">
        <f>RCF!C$35</f>
        <v>13.736000000000001</v>
      </c>
      <c r="AQ54" s="118">
        <f t="shared" si="57"/>
        <v>5714.1</v>
      </c>
      <c r="AR54" s="118">
        <f t="shared" si="57"/>
        <v>6373.4</v>
      </c>
      <c r="AS54" s="44">
        <f t="shared" si="50"/>
        <v>4303.3</v>
      </c>
      <c r="AT54" s="128">
        <f>RCF!C$37</f>
        <v>13.448</v>
      </c>
      <c r="AU54" s="44">
        <f t="shared" si="51"/>
        <v>4345.8999999999996</v>
      </c>
      <c r="AV54" s="128">
        <f>RCF!C$39</f>
        <v>13.581</v>
      </c>
      <c r="AW54" s="44">
        <f t="shared" si="52"/>
        <v>4058.2</v>
      </c>
      <c r="AX54" s="128">
        <f>RCF!C$41</f>
        <v>12.682</v>
      </c>
    </row>
    <row r="55" spans="1:50" s="64" customFormat="1" x14ac:dyDescent="0.2">
      <c r="A55" s="49" t="s">
        <v>66</v>
      </c>
      <c r="B55" s="50" t="s">
        <v>135</v>
      </c>
      <c r="C55" s="51">
        <v>96</v>
      </c>
      <c r="D55" s="44">
        <f t="shared" si="30"/>
        <v>4465.7</v>
      </c>
      <c r="E55" s="43">
        <f>RCF!C$43</f>
        <v>46.518000000000001</v>
      </c>
      <c r="F55" s="44">
        <f t="shared" si="38"/>
        <v>1266.3</v>
      </c>
      <c r="G55" s="127">
        <f>RCF!C$5</f>
        <v>13.191000000000001</v>
      </c>
      <c r="H55" s="44">
        <f t="shared" si="39"/>
        <v>1266.3</v>
      </c>
      <c r="I55" s="127">
        <f t="shared" si="40"/>
        <v>13.191000000000001</v>
      </c>
      <c r="J55" s="118">
        <f t="shared" si="53"/>
        <v>1393</v>
      </c>
      <c r="K55" s="118">
        <f t="shared" si="53"/>
        <v>1709.6</v>
      </c>
      <c r="L55" s="118">
        <f t="shared" si="53"/>
        <v>1899.5</v>
      </c>
      <c r="M55" s="118">
        <f t="shared" si="53"/>
        <v>2532.6999999999998</v>
      </c>
      <c r="N55" s="118">
        <f t="shared" si="53"/>
        <v>2722.6</v>
      </c>
      <c r="O55" s="44">
        <f t="shared" si="41"/>
        <v>1260.2</v>
      </c>
      <c r="P55" s="127">
        <f>RCF!C$7</f>
        <v>13.128</v>
      </c>
      <c r="Q55" s="118">
        <f t="shared" si="54"/>
        <v>1638.2</v>
      </c>
      <c r="R55" s="118">
        <f t="shared" si="54"/>
        <v>1890.3</v>
      </c>
      <c r="S55" s="44">
        <f t="shared" si="42"/>
        <v>1229.5999999999999</v>
      </c>
      <c r="T55" s="127">
        <f>RCF!C$9</f>
        <v>12.808999999999999</v>
      </c>
      <c r="U55" s="44">
        <f t="shared" si="43"/>
        <v>1229.5999999999999</v>
      </c>
      <c r="V55" s="128">
        <f t="shared" si="44"/>
        <v>12.808999999999999</v>
      </c>
      <c r="W55" s="118">
        <f t="shared" si="55"/>
        <v>1352.5</v>
      </c>
      <c r="X55" s="118">
        <f t="shared" si="55"/>
        <v>1684.5</v>
      </c>
      <c r="Y55" s="118">
        <f t="shared" si="55"/>
        <v>1991.9</v>
      </c>
      <c r="Z55" s="118">
        <f t="shared" si="55"/>
        <v>1807.5</v>
      </c>
      <c r="AA55" s="118">
        <f t="shared" si="55"/>
        <v>2668.2</v>
      </c>
      <c r="AB55" s="118">
        <f t="shared" si="55"/>
        <v>3688.8</v>
      </c>
      <c r="AC55" s="44">
        <f t="shared" si="45"/>
        <v>1258.9000000000001</v>
      </c>
      <c r="AD55" s="128">
        <f>RCF!C$13</f>
        <v>13.114000000000001</v>
      </c>
      <c r="AE55" s="118">
        <f t="shared" si="56"/>
        <v>2077.1999999999998</v>
      </c>
      <c r="AF55" s="118">
        <f t="shared" si="56"/>
        <v>2643.7</v>
      </c>
      <c r="AG55" s="118">
        <f t="shared" si="56"/>
        <v>3776.7</v>
      </c>
      <c r="AH55" s="44">
        <f t="shared" si="46"/>
        <v>1261</v>
      </c>
      <c r="AI55" s="128">
        <f>RCF!C$31</f>
        <v>13.135999999999999</v>
      </c>
      <c r="AJ55" s="44">
        <f t="shared" si="47"/>
        <v>0</v>
      </c>
      <c r="AK55" s="128">
        <v>0</v>
      </c>
      <c r="AL55" s="44">
        <f t="shared" si="48"/>
        <v>1307.5</v>
      </c>
      <c r="AM55" s="128">
        <f>RCF!C$33</f>
        <v>13.62</v>
      </c>
      <c r="AN55" s="118">
        <f t="shared" si="36"/>
        <v>1961.2</v>
      </c>
      <c r="AO55" s="44">
        <f t="shared" si="49"/>
        <v>1318.6</v>
      </c>
      <c r="AP55" s="128">
        <f>RCF!C$35</f>
        <v>13.736000000000001</v>
      </c>
      <c r="AQ55" s="118">
        <f t="shared" si="57"/>
        <v>1714.1</v>
      </c>
      <c r="AR55" s="118">
        <f t="shared" si="57"/>
        <v>1911.9</v>
      </c>
      <c r="AS55" s="44">
        <f t="shared" si="50"/>
        <v>1291</v>
      </c>
      <c r="AT55" s="128">
        <f>RCF!C$37</f>
        <v>13.448</v>
      </c>
      <c r="AU55" s="44">
        <f t="shared" si="51"/>
        <v>1303.7</v>
      </c>
      <c r="AV55" s="128">
        <f>RCF!C$39</f>
        <v>13.581</v>
      </c>
      <c r="AW55" s="44">
        <f t="shared" si="52"/>
        <v>1217.4000000000001</v>
      </c>
      <c r="AX55" s="128">
        <f>RCF!C$41</f>
        <v>12.682</v>
      </c>
    </row>
    <row r="56" spans="1:50" s="64" customFormat="1" x14ac:dyDescent="0.2">
      <c r="A56" s="49" t="s">
        <v>100</v>
      </c>
      <c r="B56" s="50" t="s">
        <v>136</v>
      </c>
      <c r="C56" s="51">
        <v>96</v>
      </c>
      <c r="D56" s="44">
        <f t="shared" si="30"/>
        <v>4465.7</v>
      </c>
      <c r="E56" s="43">
        <f>RCF!C$43</f>
        <v>46.518000000000001</v>
      </c>
      <c r="F56" s="44">
        <f t="shared" si="38"/>
        <v>1266.3</v>
      </c>
      <c r="G56" s="127">
        <f>RCF!C$5</f>
        <v>13.191000000000001</v>
      </c>
      <c r="H56" s="44">
        <f t="shared" si="39"/>
        <v>1266.3</v>
      </c>
      <c r="I56" s="127">
        <f t="shared" si="40"/>
        <v>13.191000000000001</v>
      </c>
      <c r="J56" s="118">
        <f t="shared" si="53"/>
        <v>1393</v>
      </c>
      <c r="K56" s="118">
        <f t="shared" si="53"/>
        <v>1709.6</v>
      </c>
      <c r="L56" s="118">
        <f t="shared" si="53"/>
        <v>1899.5</v>
      </c>
      <c r="M56" s="118">
        <f t="shared" si="53"/>
        <v>2532.6999999999998</v>
      </c>
      <c r="N56" s="118">
        <f t="shared" si="53"/>
        <v>2722.6</v>
      </c>
      <c r="O56" s="44">
        <f t="shared" si="41"/>
        <v>1260.2</v>
      </c>
      <c r="P56" s="127">
        <f>RCF!C$7</f>
        <v>13.128</v>
      </c>
      <c r="Q56" s="118">
        <f t="shared" si="54"/>
        <v>1638.2</v>
      </c>
      <c r="R56" s="118">
        <f t="shared" si="54"/>
        <v>1890.3</v>
      </c>
      <c r="S56" s="44">
        <f t="shared" si="42"/>
        <v>1229.5999999999999</v>
      </c>
      <c r="T56" s="127">
        <f>RCF!C$9</f>
        <v>12.808999999999999</v>
      </c>
      <c r="U56" s="44">
        <f t="shared" si="43"/>
        <v>1229.5999999999999</v>
      </c>
      <c r="V56" s="128">
        <f t="shared" si="44"/>
        <v>12.808999999999999</v>
      </c>
      <c r="W56" s="118">
        <f t="shared" si="55"/>
        <v>1352.5</v>
      </c>
      <c r="X56" s="118">
        <f t="shared" si="55"/>
        <v>1684.5</v>
      </c>
      <c r="Y56" s="118">
        <f t="shared" si="55"/>
        <v>1991.9</v>
      </c>
      <c r="Z56" s="118">
        <f t="shared" si="55"/>
        <v>1807.5</v>
      </c>
      <c r="AA56" s="118">
        <f t="shared" si="55"/>
        <v>2668.2</v>
      </c>
      <c r="AB56" s="118">
        <f t="shared" si="55"/>
        <v>3688.8</v>
      </c>
      <c r="AC56" s="44">
        <f t="shared" si="45"/>
        <v>1258.9000000000001</v>
      </c>
      <c r="AD56" s="128">
        <f>RCF!C$13</f>
        <v>13.114000000000001</v>
      </c>
      <c r="AE56" s="118">
        <f t="shared" si="56"/>
        <v>2077.1999999999998</v>
      </c>
      <c r="AF56" s="118">
        <f t="shared" si="56"/>
        <v>2643.7</v>
      </c>
      <c r="AG56" s="118">
        <f t="shared" si="56"/>
        <v>3776.7</v>
      </c>
      <c r="AH56" s="44">
        <f t="shared" si="46"/>
        <v>1261</v>
      </c>
      <c r="AI56" s="128">
        <f>RCF!C$31</f>
        <v>13.135999999999999</v>
      </c>
      <c r="AJ56" s="44">
        <f t="shared" si="47"/>
        <v>0</v>
      </c>
      <c r="AK56" s="128">
        <v>0</v>
      </c>
      <c r="AL56" s="44">
        <f t="shared" si="48"/>
        <v>1307.5</v>
      </c>
      <c r="AM56" s="128">
        <f>RCF!C$33</f>
        <v>13.62</v>
      </c>
      <c r="AN56" s="118">
        <f t="shared" si="36"/>
        <v>1961.2</v>
      </c>
      <c r="AO56" s="44">
        <f t="shared" si="49"/>
        <v>1318.6</v>
      </c>
      <c r="AP56" s="128">
        <f>RCF!C$35</f>
        <v>13.736000000000001</v>
      </c>
      <c r="AQ56" s="118">
        <f t="shared" si="57"/>
        <v>1714.1</v>
      </c>
      <c r="AR56" s="118">
        <f t="shared" si="57"/>
        <v>1911.9</v>
      </c>
      <c r="AS56" s="44">
        <f t="shared" si="50"/>
        <v>1291</v>
      </c>
      <c r="AT56" s="128">
        <f>RCF!C$37</f>
        <v>13.448</v>
      </c>
      <c r="AU56" s="44">
        <f t="shared" si="51"/>
        <v>1303.7</v>
      </c>
      <c r="AV56" s="128">
        <f>RCF!C$39</f>
        <v>13.581</v>
      </c>
      <c r="AW56" s="44">
        <f t="shared" si="52"/>
        <v>1217.4000000000001</v>
      </c>
      <c r="AX56" s="128">
        <f>RCF!C$41</f>
        <v>12.682</v>
      </c>
    </row>
    <row r="57" spans="1:50" s="64" customFormat="1" x14ac:dyDescent="0.2">
      <c r="A57" s="49" t="s">
        <v>71</v>
      </c>
      <c r="B57" s="50" t="s">
        <v>137</v>
      </c>
      <c r="C57" s="51">
        <v>200</v>
      </c>
      <c r="D57" s="44">
        <f t="shared" si="30"/>
        <v>9303.6</v>
      </c>
      <c r="E57" s="43">
        <f>RCF!C$43</f>
        <v>46.518000000000001</v>
      </c>
      <c r="F57" s="44">
        <f t="shared" si="38"/>
        <v>2638.2</v>
      </c>
      <c r="G57" s="127">
        <f>RCF!C$5</f>
        <v>13.191000000000001</v>
      </c>
      <c r="H57" s="44">
        <f t="shared" si="39"/>
        <v>2638.2</v>
      </c>
      <c r="I57" s="127">
        <f t="shared" si="40"/>
        <v>13.191000000000001</v>
      </c>
      <c r="J57" s="118">
        <f t="shared" si="53"/>
        <v>2902</v>
      </c>
      <c r="K57" s="118">
        <f t="shared" si="53"/>
        <v>3561.6</v>
      </c>
      <c r="L57" s="118">
        <f t="shared" si="53"/>
        <v>3957.3</v>
      </c>
      <c r="M57" s="118">
        <f t="shared" si="53"/>
        <v>5276.4</v>
      </c>
      <c r="N57" s="118">
        <f t="shared" si="53"/>
        <v>5672.1</v>
      </c>
      <c r="O57" s="44">
        <f t="shared" si="41"/>
        <v>2625.6</v>
      </c>
      <c r="P57" s="127">
        <f>RCF!C$7</f>
        <v>13.128</v>
      </c>
      <c r="Q57" s="118">
        <f t="shared" si="54"/>
        <v>3413.2</v>
      </c>
      <c r="R57" s="118">
        <f t="shared" si="54"/>
        <v>3938.4</v>
      </c>
      <c r="S57" s="44">
        <f t="shared" si="42"/>
        <v>2561.8000000000002</v>
      </c>
      <c r="T57" s="127">
        <f>RCF!C$9</f>
        <v>12.808999999999999</v>
      </c>
      <c r="U57" s="44">
        <f t="shared" si="43"/>
        <v>2561.8000000000002</v>
      </c>
      <c r="V57" s="128">
        <f t="shared" si="44"/>
        <v>12.808999999999999</v>
      </c>
      <c r="W57" s="118">
        <f t="shared" si="55"/>
        <v>2817.9</v>
      </c>
      <c r="X57" s="118">
        <f t="shared" si="55"/>
        <v>3509.6</v>
      </c>
      <c r="Y57" s="118">
        <f t="shared" si="55"/>
        <v>4150.1000000000004</v>
      </c>
      <c r="Z57" s="118">
        <f t="shared" si="55"/>
        <v>3765.8</v>
      </c>
      <c r="AA57" s="118">
        <f t="shared" si="55"/>
        <v>5559.1</v>
      </c>
      <c r="AB57" s="118">
        <f t="shared" si="55"/>
        <v>7685.4</v>
      </c>
      <c r="AC57" s="44">
        <f t="shared" si="45"/>
        <v>2622.8</v>
      </c>
      <c r="AD57" s="128">
        <f>RCF!C$13</f>
        <v>13.114000000000001</v>
      </c>
      <c r="AE57" s="118">
        <f t="shared" si="56"/>
        <v>4327.6000000000004</v>
      </c>
      <c r="AF57" s="118">
        <f t="shared" si="56"/>
        <v>5507.9</v>
      </c>
      <c r="AG57" s="118">
        <f t="shared" si="56"/>
        <v>7868.4</v>
      </c>
      <c r="AH57" s="44">
        <f t="shared" si="46"/>
        <v>2627.2</v>
      </c>
      <c r="AI57" s="128">
        <f>RCF!C$31</f>
        <v>13.135999999999999</v>
      </c>
      <c r="AJ57" s="44">
        <f t="shared" si="47"/>
        <v>0</v>
      </c>
      <c r="AK57" s="128">
        <v>0</v>
      </c>
      <c r="AL57" s="44">
        <f t="shared" si="48"/>
        <v>2724</v>
      </c>
      <c r="AM57" s="128">
        <f>RCF!C$33</f>
        <v>13.62</v>
      </c>
      <c r="AN57" s="118">
        <f t="shared" si="36"/>
        <v>4086</v>
      </c>
      <c r="AO57" s="44">
        <f t="shared" si="49"/>
        <v>2747.2</v>
      </c>
      <c r="AP57" s="128">
        <f>RCF!C$35</f>
        <v>13.736000000000001</v>
      </c>
      <c r="AQ57" s="118">
        <f t="shared" si="57"/>
        <v>3571.3</v>
      </c>
      <c r="AR57" s="118">
        <f t="shared" si="57"/>
        <v>3983.4</v>
      </c>
      <c r="AS57" s="44">
        <f t="shared" si="50"/>
        <v>2689.6</v>
      </c>
      <c r="AT57" s="128">
        <f>RCF!C$37</f>
        <v>13.448</v>
      </c>
      <c r="AU57" s="44">
        <f t="shared" si="51"/>
        <v>2716.2</v>
      </c>
      <c r="AV57" s="128">
        <f>RCF!C$39</f>
        <v>13.581</v>
      </c>
      <c r="AW57" s="44">
        <f t="shared" si="52"/>
        <v>2536.4</v>
      </c>
      <c r="AX57" s="128">
        <f>RCF!C$41</f>
        <v>12.682</v>
      </c>
    </row>
    <row r="58" spans="1:50" s="64" customFormat="1" ht="25.5" x14ac:dyDescent="0.2">
      <c r="A58" s="49" t="s">
        <v>70</v>
      </c>
      <c r="B58" s="50" t="s">
        <v>138</v>
      </c>
      <c r="C58" s="51">
        <v>96</v>
      </c>
      <c r="D58" s="44">
        <f t="shared" si="30"/>
        <v>4465.7</v>
      </c>
      <c r="E58" s="43">
        <f>RCF!C$43</f>
        <v>46.518000000000001</v>
      </c>
      <c r="F58" s="44">
        <f t="shared" si="38"/>
        <v>1266.3</v>
      </c>
      <c r="G58" s="127">
        <f>RCF!C$5</f>
        <v>13.191000000000001</v>
      </c>
      <c r="H58" s="44">
        <f t="shared" si="39"/>
        <v>1266.3</v>
      </c>
      <c r="I58" s="127">
        <f t="shared" si="40"/>
        <v>13.191000000000001</v>
      </c>
      <c r="J58" s="118">
        <f t="shared" si="53"/>
        <v>1393</v>
      </c>
      <c r="K58" s="118">
        <f t="shared" si="53"/>
        <v>1709.6</v>
      </c>
      <c r="L58" s="118">
        <f t="shared" si="53"/>
        <v>1899.5</v>
      </c>
      <c r="M58" s="118">
        <f t="shared" si="53"/>
        <v>2532.6999999999998</v>
      </c>
      <c r="N58" s="118">
        <f t="shared" si="53"/>
        <v>2722.6</v>
      </c>
      <c r="O58" s="44">
        <f t="shared" si="41"/>
        <v>1260.2</v>
      </c>
      <c r="P58" s="127">
        <f>RCF!C$7</f>
        <v>13.128</v>
      </c>
      <c r="Q58" s="118">
        <f t="shared" si="54"/>
        <v>1638.2</v>
      </c>
      <c r="R58" s="118">
        <f t="shared" si="54"/>
        <v>1890.3</v>
      </c>
      <c r="S58" s="44">
        <f t="shared" si="42"/>
        <v>1229.5999999999999</v>
      </c>
      <c r="T58" s="127">
        <f>RCF!C$9</f>
        <v>12.808999999999999</v>
      </c>
      <c r="U58" s="44">
        <f t="shared" si="43"/>
        <v>1229.5999999999999</v>
      </c>
      <c r="V58" s="128">
        <f t="shared" si="44"/>
        <v>12.808999999999999</v>
      </c>
      <c r="W58" s="118">
        <f t="shared" si="55"/>
        <v>1352.5</v>
      </c>
      <c r="X58" s="118">
        <f t="shared" si="55"/>
        <v>1684.5</v>
      </c>
      <c r="Y58" s="118">
        <f t="shared" si="55"/>
        <v>1991.9</v>
      </c>
      <c r="Z58" s="118">
        <f t="shared" si="55"/>
        <v>1807.5</v>
      </c>
      <c r="AA58" s="118">
        <f t="shared" si="55"/>
        <v>2668.2</v>
      </c>
      <c r="AB58" s="118">
        <f t="shared" si="55"/>
        <v>3688.8</v>
      </c>
      <c r="AC58" s="44">
        <f t="shared" si="45"/>
        <v>1258.9000000000001</v>
      </c>
      <c r="AD58" s="128">
        <f>RCF!C$13</f>
        <v>13.114000000000001</v>
      </c>
      <c r="AE58" s="118">
        <f t="shared" si="56"/>
        <v>2077.1999999999998</v>
      </c>
      <c r="AF58" s="118">
        <f t="shared" si="56"/>
        <v>2643.7</v>
      </c>
      <c r="AG58" s="118">
        <f t="shared" si="56"/>
        <v>3776.7</v>
      </c>
      <c r="AH58" s="44">
        <f t="shared" si="46"/>
        <v>1261</v>
      </c>
      <c r="AI58" s="128">
        <f>RCF!C$31</f>
        <v>13.135999999999999</v>
      </c>
      <c r="AJ58" s="44">
        <f t="shared" si="47"/>
        <v>0</v>
      </c>
      <c r="AK58" s="128">
        <v>0</v>
      </c>
      <c r="AL58" s="44">
        <f t="shared" si="48"/>
        <v>1307.5</v>
      </c>
      <c r="AM58" s="128">
        <f>RCF!C$33</f>
        <v>13.62</v>
      </c>
      <c r="AN58" s="118">
        <f t="shared" si="36"/>
        <v>1961.2</v>
      </c>
      <c r="AO58" s="44">
        <f t="shared" si="49"/>
        <v>1318.6</v>
      </c>
      <c r="AP58" s="128">
        <f>RCF!C$35</f>
        <v>13.736000000000001</v>
      </c>
      <c r="AQ58" s="118">
        <f t="shared" si="57"/>
        <v>1714.1</v>
      </c>
      <c r="AR58" s="118">
        <f t="shared" si="57"/>
        <v>1911.9</v>
      </c>
      <c r="AS58" s="44">
        <f t="shared" si="50"/>
        <v>1291</v>
      </c>
      <c r="AT58" s="128">
        <f>RCF!C$37</f>
        <v>13.448</v>
      </c>
      <c r="AU58" s="44">
        <f t="shared" si="51"/>
        <v>1303.7</v>
      </c>
      <c r="AV58" s="128">
        <f>RCF!C$39</f>
        <v>13.581</v>
      </c>
      <c r="AW58" s="44">
        <f t="shared" si="52"/>
        <v>1217.4000000000001</v>
      </c>
      <c r="AX58" s="128">
        <f>RCF!C$41</f>
        <v>12.682</v>
      </c>
    </row>
    <row r="59" spans="1:50" s="64" customFormat="1" x14ac:dyDescent="0.2">
      <c r="A59" s="49" t="s">
        <v>59</v>
      </c>
      <c r="B59" s="50" t="s">
        <v>139</v>
      </c>
      <c r="C59" s="51">
        <v>160</v>
      </c>
      <c r="D59" s="44">
        <f t="shared" si="30"/>
        <v>7442.9</v>
      </c>
      <c r="E59" s="43">
        <f>RCF!C$43</f>
        <v>46.518000000000001</v>
      </c>
      <c r="F59" s="44">
        <f t="shared" si="38"/>
        <v>2110.5</v>
      </c>
      <c r="G59" s="127">
        <f>RCF!C$5</f>
        <v>13.191000000000001</v>
      </c>
      <c r="H59" s="44">
        <f t="shared" si="39"/>
        <v>2110.6</v>
      </c>
      <c r="I59" s="127">
        <f t="shared" si="40"/>
        <v>13.191000000000001</v>
      </c>
      <c r="J59" s="118">
        <f t="shared" si="53"/>
        <v>2321.6</v>
      </c>
      <c r="K59" s="118">
        <f t="shared" si="53"/>
        <v>2849.3</v>
      </c>
      <c r="L59" s="118">
        <f t="shared" si="53"/>
        <v>3165.8</v>
      </c>
      <c r="M59" s="118">
        <f t="shared" si="53"/>
        <v>4221.1000000000004</v>
      </c>
      <c r="N59" s="118">
        <f t="shared" si="53"/>
        <v>4537.7</v>
      </c>
      <c r="O59" s="44">
        <f t="shared" si="41"/>
        <v>2100.4</v>
      </c>
      <c r="P59" s="127">
        <f>RCF!C$7</f>
        <v>13.128</v>
      </c>
      <c r="Q59" s="118">
        <f t="shared" si="54"/>
        <v>2730.5</v>
      </c>
      <c r="R59" s="118">
        <f t="shared" si="54"/>
        <v>3150.6</v>
      </c>
      <c r="S59" s="44">
        <f t="shared" si="42"/>
        <v>2049.4</v>
      </c>
      <c r="T59" s="127">
        <f>RCF!C$9</f>
        <v>12.808999999999999</v>
      </c>
      <c r="U59" s="44">
        <f t="shared" si="43"/>
        <v>2049.4</v>
      </c>
      <c r="V59" s="128">
        <f t="shared" si="44"/>
        <v>12.808999999999999</v>
      </c>
      <c r="W59" s="118">
        <f t="shared" si="55"/>
        <v>2254.3000000000002</v>
      </c>
      <c r="X59" s="118">
        <f t="shared" si="55"/>
        <v>2807.6</v>
      </c>
      <c r="Y59" s="118">
        <f t="shared" si="55"/>
        <v>3320</v>
      </c>
      <c r="Z59" s="118">
        <f t="shared" si="55"/>
        <v>3012.6</v>
      </c>
      <c r="AA59" s="118">
        <f t="shared" si="55"/>
        <v>4447.1000000000004</v>
      </c>
      <c r="AB59" s="118">
        <f t="shared" si="55"/>
        <v>6148.2</v>
      </c>
      <c r="AC59" s="44">
        <f t="shared" si="45"/>
        <v>2098.1999999999998</v>
      </c>
      <c r="AD59" s="128">
        <f>RCF!C$13</f>
        <v>13.114000000000001</v>
      </c>
      <c r="AE59" s="118">
        <f t="shared" si="56"/>
        <v>3462</v>
      </c>
      <c r="AF59" s="118">
        <f t="shared" si="56"/>
        <v>4406.2</v>
      </c>
      <c r="AG59" s="118">
        <f t="shared" si="56"/>
        <v>6294.6</v>
      </c>
      <c r="AH59" s="44">
        <f t="shared" si="46"/>
        <v>2101.6999999999998</v>
      </c>
      <c r="AI59" s="128">
        <f>RCF!C$31</f>
        <v>13.135999999999999</v>
      </c>
      <c r="AJ59" s="44">
        <f t="shared" si="47"/>
        <v>0</v>
      </c>
      <c r="AK59" s="128">
        <v>0</v>
      </c>
      <c r="AL59" s="44">
        <f t="shared" si="48"/>
        <v>2179.1999999999998</v>
      </c>
      <c r="AM59" s="128">
        <f>RCF!C$33</f>
        <v>13.62</v>
      </c>
      <c r="AN59" s="118">
        <f t="shared" si="36"/>
        <v>3268.8</v>
      </c>
      <c r="AO59" s="44">
        <f t="shared" si="49"/>
        <v>2197.6999999999998</v>
      </c>
      <c r="AP59" s="128">
        <f>RCF!C$35</f>
        <v>13.736000000000001</v>
      </c>
      <c r="AQ59" s="118">
        <f t="shared" si="57"/>
        <v>2857</v>
      </c>
      <c r="AR59" s="118">
        <f t="shared" si="57"/>
        <v>3186.6</v>
      </c>
      <c r="AS59" s="44">
        <f t="shared" si="50"/>
        <v>2151.6</v>
      </c>
      <c r="AT59" s="128">
        <f>RCF!C$37</f>
        <v>13.448</v>
      </c>
      <c r="AU59" s="44">
        <f t="shared" si="51"/>
        <v>2172.9</v>
      </c>
      <c r="AV59" s="128">
        <f>RCF!C$39</f>
        <v>13.581</v>
      </c>
      <c r="AW59" s="44">
        <f t="shared" si="52"/>
        <v>2029.1</v>
      </c>
      <c r="AX59" s="128">
        <f>RCF!C$41</f>
        <v>12.682</v>
      </c>
    </row>
    <row r="60" spans="1:50" s="64" customFormat="1" x14ac:dyDescent="0.2">
      <c r="A60" s="49" t="s">
        <v>51</v>
      </c>
      <c r="B60" s="50" t="s">
        <v>140</v>
      </c>
      <c r="C60" s="51">
        <v>203.7</v>
      </c>
      <c r="D60" s="44">
        <f t="shared" si="30"/>
        <v>9475.7000000000007</v>
      </c>
      <c r="E60" s="43">
        <f>RCF!C$43</f>
        <v>46.518000000000001</v>
      </c>
      <c r="F60" s="44">
        <f t="shared" si="38"/>
        <v>2687</v>
      </c>
      <c r="G60" s="127">
        <f>RCF!C$5</f>
        <v>13.191000000000001</v>
      </c>
      <c r="H60" s="44">
        <f t="shared" si="39"/>
        <v>2687</v>
      </c>
      <c r="I60" s="127">
        <f t="shared" si="40"/>
        <v>13.191000000000001</v>
      </c>
      <c r="J60" s="118">
        <f t="shared" si="53"/>
        <v>2955.7</v>
      </c>
      <c r="K60" s="118">
        <f t="shared" si="53"/>
        <v>3627.5</v>
      </c>
      <c r="L60" s="118">
        <f t="shared" si="53"/>
        <v>4030.5</v>
      </c>
      <c r="M60" s="118">
        <f t="shared" si="53"/>
        <v>5374</v>
      </c>
      <c r="N60" s="118">
        <f t="shared" si="53"/>
        <v>5777.1</v>
      </c>
      <c r="O60" s="44">
        <f t="shared" si="41"/>
        <v>2674.1</v>
      </c>
      <c r="P60" s="127">
        <f>RCF!C$7</f>
        <v>13.128</v>
      </c>
      <c r="Q60" s="118">
        <f t="shared" si="54"/>
        <v>3476.3</v>
      </c>
      <c r="R60" s="118">
        <f t="shared" si="54"/>
        <v>4011.1</v>
      </c>
      <c r="S60" s="44">
        <f t="shared" si="42"/>
        <v>2609.1</v>
      </c>
      <c r="T60" s="127">
        <f>RCF!C$9</f>
        <v>12.808999999999999</v>
      </c>
      <c r="U60" s="44">
        <f t="shared" si="43"/>
        <v>2609.1</v>
      </c>
      <c r="V60" s="128">
        <f t="shared" si="44"/>
        <v>12.808999999999999</v>
      </c>
      <c r="W60" s="118">
        <f t="shared" si="55"/>
        <v>2870</v>
      </c>
      <c r="X60" s="118">
        <f t="shared" si="55"/>
        <v>3574.4</v>
      </c>
      <c r="Y60" s="118">
        <f t="shared" si="55"/>
        <v>4226.7</v>
      </c>
      <c r="Z60" s="118">
        <f t="shared" si="55"/>
        <v>3835.3</v>
      </c>
      <c r="AA60" s="118">
        <f t="shared" si="55"/>
        <v>5661.7</v>
      </c>
      <c r="AB60" s="118">
        <f t="shared" si="55"/>
        <v>7827.3</v>
      </c>
      <c r="AC60" s="44">
        <f t="shared" si="45"/>
        <v>2671.3</v>
      </c>
      <c r="AD60" s="128">
        <f>RCF!C$13</f>
        <v>13.114000000000001</v>
      </c>
      <c r="AE60" s="118">
        <f t="shared" si="56"/>
        <v>4407.6000000000004</v>
      </c>
      <c r="AF60" s="118">
        <f t="shared" si="56"/>
        <v>5609.7</v>
      </c>
      <c r="AG60" s="118">
        <f t="shared" si="56"/>
        <v>8013.9</v>
      </c>
      <c r="AH60" s="44">
        <f t="shared" si="46"/>
        <v>2675.8</v>
      </c>
      <c r="AI60" s="128">
        <f>RCF!C$31</f>
        <v>13.135999999999999</v>
      </c>
      <c r="AJ60" s="44">
        <f t="shared" si="47"/>
        <v>0</v>
      </c>
      <c r="AK60" s="128">
        <v>0</v>
      </c>
      <c r="AL60" s="44">
        <f t="shared" si="48"/>
        <v>2774.3</v>
      </c>
      <c r="AM60" s="128">
        <f>RCF!C$33</f>
        <v>13.62</v>
      </c>
      <c r="AN60" s="118">
        <f t="shared" si="36"/>
        <v>4161.3999999999996</v>
      </c>
      <c r="AO60" s="44">
        <f t="shared" si="49"/>
        <v>2798</v>
      </c>
      <c r="AP60" s="128">
        <f>RCF!C$35</f>
        <v>13.736000000000001</v>
      </c>
      <c r="AQ60" s="118">
        <f t="shared" si="57"/>
        <v>3637.4</v>
      </c>
      <c r="AR60" s="118">
        <f t="shared" si="57"/>
        <v>4057.1</v>
      </c>
      <c r="AS60" s="44">
        <f t="shared" si="50"/>
        <v>2739.3</v>
      </c>
      <c r="AT60" s="128">
        <f>RCF!C$37</f>
        <v>13.448</v>
      </c>
      <c r="AU60" s="44">
        <f t="shared" si="51"/>
        <v>2766.4</v>
      </c>
      <c r="AV60" s="128">
        <f>RCF!C$39</f>
        <v>13.581</v>
      </c>
      <c r="AW60" s="44">
        <f t="shared" si="52"/>
        <v>2583.3000000000002</v>
      </c>
      <c r="AX60" s="128">
        <f>RCF!C$41</f>
        <v>12.682</v>
      </c>
    </row>
    <row r="61" spans="1:50" s="64" customFormat="1" x14ac:dyDescent="0.2">
      <c r="A61" s="49" t="s">
        <v>99</v>
      </c>
      <c r="B61" s="50" t="s">
        <v>141</v>
      </c>
      <c r="C61" s="51">
        <v>128</v>
      </c>
      <c r="D61" s="44">
        <f t="shared" si="30"/>
        <v>5954.3</v>
      </c>
      <c r="E61" s="43">
        <f>RCF!C$43</f>
        <v>46.518000000000001</v>
      </c>
      <c r="F61" s="44">
        <f t="shared" si="38"/>
        <v>1688.4</v>
      </c>
      <c r="G61" s="127">
        <f>RCF!C$5</f>
        <v>13.191000000000001</v>
      </c>
      <c r="H61" s="44">
        <f t="shared" si="39"/>
        <v>1688.4</v>
      </c>
      <c r="I61" s="127">
        <f t="shared" si="40"/>
        <v>13.191000000000001</v>
      </c>
      <c r="J61" s="118">
        <f t="shared" si="53"/>
        <v>1857.3</v>
      </c>
      <c r="K61" s="118">
        <f t="shared" si="53"/>
        <v>2279.4</v>
      </c>
      <c r="L61" s="118">
        <f t="shared" si="53"/>
        <v>2532.6999999999998</v>
      </c>
      <c r="M61" s="118">
        <f t="shared" si="53"/>
        <v>3376.9</v>
      </c>
      <c r="N61" s="118">
        <f t="shared" si="53"/>
        <v>3630.2</v>
      </c>
      <c r="O61" s="44">
        <f t="shared" si="41"/>
        <v>1680.3</v>
      </c>
      <c r="P61" s="127">
        <f>RCF!C$7</f>
        <v>13.128</v>
      </c>
      <c r="Q61" s="118">
        <f t="shared" si="54"/>
        <v>2184.3000000000002</v>
      </c>
      <c r="R61" s="118">
        <f t="shared" si="54"/>
        <v>2520.4</v>
      </c>
      <c r="S61" s="44">
        <f t="shared" si="42"/>
        <v>1639.5</v>
      </c>
      <c r="T61" s="127">
        <f>RCF!C$9</f>
        <v>12.808999999999999</v>
      </c>
      <c r="U61" s="44">
        <f t="shared" si="43"/>
        <v>1639.5</v>
      </c>
      <c r="V61" s="128">
        <f t="shared" si="44"/>
        <v>12.808999999999999</v>
      </c>
      <c r="W61" s="118">
        <f t="shared" si="55"/>
        <v>1803.4</v>
      </c>
      <c r="X61" s="118">
        <f t="shared" si="55"/>
        <v>2246.1</v>
      </c>
      <c r="Y61" s="118">
        <f t="shared" si="55"/>
        <v>2655.9</v>
      </c>
      <c r="Z61" s="118">
        <f t="shared" si="55"/>
        <v>2410</v>
      </c>
      <c r="AA61" s="118">
        <f t="shared" si="55"/>
        <v>3557.7</v>
      </c>
      <c r="AB61" s="118">
        <f t="shared" si="55"/>
        <v>4918.5</v>
      </c>
      <c r="AC61" s="44">
        <f t="shared" si="45"/>
        <v>1678.5</v>
      </c>
      <c r="AD61" s="128">
        <f>RCF!C$13</f>
        <v>13.114000000000001</v>
      </c>
      <c r="AE61" s="118">
        <f t="shared" si="56"/>
        <v>2769.5</v>
      </c>
      <c r="AF61" s="118">
        <f t="shared" si="56"/>
        <v>3524.9</v>
      </c>
      <c r="AG61" s="118">
        <f t="shared" si="56"/>
        <v>5035.5</v>
      </c>
      <c r="AH61" s="44">
        <f t="shared" si="46"/>
        <v>1681.4</v>
      </c>
      <c r="AI61" s="128">
        <f>RCF!C$31</f>
        <v>13.135999999999999</v>
      </c>
      <c r="AJ61" s="44">
        <f t="shared" si="47"/>
        <v>0</v>
      </c>
      <c r="AK61" s="128">
        <v>0</v>
      </c>
      <c r="AL61" s="44">
        <f t="shared" si="48"/>
        <v>1743.3</v>
      </c>
      <c r="AM61" s="128">
        <f>RCF!C$33</f>
        <v>13.62</v>
      </c>
      <c r="AN61" s="118">
        <f t="shared" si="36"/>
        <v>2614.9</v>
      </c>
      <c r="AO61" s="44">
        <f t="shared" si="49"/>
        <v>1758.2</v>
      </c>
      <c r="AP61" s="128">
        <f>RCF!C$35</f>
        <v>13.736000000000001</v>
      </c>
      <c r="AQ61" s="118">
        <f t="shared" si="57"/>
        <v>2285.6</v>
      </c>
      <c r="AR61" s="118">
        <f t="shared" si="57"/>
        <v>2549.3000000000002</v>
      </c>
      <c r="AS61" s="44">
        <f t="shared" si="50"/>
        <v>1721.3</v>
      </c>
      <c r="AT61" s="128">
        <f>RCF!C$37</f>
        <v>13.448</v>
      </c>
      <c r="AU61" s="44">
        <f t="shared" si="51"/>
        <v>1738.3</v>
      </c>
      <c r="AV61" s="128">
        <f>RCF!C$39</f>
        <v>13.581</v>
      </c>
      <c r="AW61" s="44">
        <f t="shared" si="52"/>
        <v>1623.2</v>
      </c>
      <c r="AX61" s="128">
        <f>RCF!C$41</f>
        <v>12.682</v>
      </c>
    </row>
    <row r="62" spans="1:50" s="64" customFormat="1" x14ac:dyDescent="0.2">
      <c r="A62" s="49" t="s">
        <v>50</v>
      </c>
      <c r="B62" s="50" t="s">
        <v>142</v>
      </c>
      <c r="C62" s="51">
        <v>160</v>
      </c>
      <c r="D62" s="44">
        <f t="shared" ref="D62:D93" si="58">ROUND(E62*C62,1)</f>
        <v>7442.9</v>
      </c>
      <c r="E62" s="43">
        <f>RCF!C$43</f>
        <v>46.518000000000001</v>
      </c>
      <c r="F62" s="44">
        <f t="shared" si="38"/>
        <v>2110.5</v>
      </c>
      <c r="G62" s="127">
        <f>RCF!C$5</f>
        <v>13.191000000000001</v>
      </c>
      <c r="H62" s="44">
        <f t="shared" si="39"/>
        <v>2110.6</v>
      </c>
      <c r="I62" s="127">
        <f t="shared" si="40"/>
        <v>13.191000000000001</v>
      </c>
      <c r="J62" s="118">
        <f t="shared" si="53"/>
        <v>2321.6</v>
      </c>
      <c r="K62" s="118">
        <f t="shared" si="53"/>
        <v>2849.3</v>
      </c>
      <c r="L62" s="118">
        <f t="shared" si="53"/>
        <v>3165.8</v>
      </c>
      <c r="M62" s="118">
        <f t="shared" si="53"/>
        <v>4221.1000000000004</v>
      </c>
      <c r="N62" s="118">
        <f t="shared" si="53"/>
        <v>4537.7</v>
      </c>
      <c r="O62" s="44">
        <f t="shared" si="41"/>
        <v>2100.4</v>
      </c>
      <c r="P62" s="127">
        <f>RCF!C$7</f>
        <v>13.128</v>
      </c>
      <c r="Q62" s="118">
        <f t="shared" si="54"/>
        <v>2730.5</v>
      </c>
      <c r="R62" s="118">
        <f t="shared" si="54"/>
        <v>3150.6</v>
      </c>
      <c r="S62" s="44">
        <f t="shared" si="42"/>
        <v>2049.4</v>
      </c>
      <c r="T62" s="127">
        <f>RCF!C$9</f>
        <v>12.808999999999999</v>
      </c>
      <c r="U62" s="44">
        <f t="shared" si="43"/>
        <v>2049.4</v>
      </c>
      <c r="V62" s="128">
        <f t="shared" si="44"/>
        <v>12.808999999999999</v>
      </c>
      <c r="W62" s="118">
        <f t="shared" si="55"/>
        <v>2254.3000000000002</v>
      </c>
      <c r="X62" s="118">
        <f t="shared" si="55"/>
        <v>2807.6</v>
      </c>
      <c r="Y62" s="118">
        <f t="shared" si="55"/>
        <v>3320</v>
      </c>
      <c r="Z62" s="118">
        <f t="shared" si="55"/>
        <v>3012.6</v>
      </c>
      <c r="AA62" s="118">
        <f t="shared" si="55"/>
        <v>4447.1000000000004</v>
      </c>
      <c r="AB62" s="118">
        <f t="shared" si="55"/>
        <v>6148.2</v>
      </c>
      <c r="AC62" s="44">
        <f t="shared" si="45"/>
        <v>2098.1999999999998</v>
      </c>
      <c r="AD62" s="128">
        <f>RCF!C$13</f>
        <v>13.114000000000001</v>
      </c>
      <c r="AE62" s="118">
        <f t="shared" si="56"/>
        <v>3462</v>
      </c>
      <c r="AF62" s="118">
        <f t="shared" si="56"/>
        <v>4406.2</v>
      </c>
      <c r="AG62" s="118">
        <f t="shared" si="56"/>
        <v>6294.6</v>
      </c>
      <c r="AH62" s="44">
        <f t="shared" si="46"/>
        <v>2101.6999999999998</v>
      </c>
      <c r="AI62" s="128">
        <f>RCF!C$31</f>
        <v>13.135999999999999</v>
      </c>
      <c r="AJ62" s="44">
        <f t="shared" si="47"/>
        <v>0</v>
      </c>
      <c r="AK62" s="128">
        <v>0</v>
      </c>
      <c r="AL62" s="44">
        <f t="shared" si="48"/>
        <v>2179.1999999999998</v>
      </c>
      <c r="AM62" s="128">
        <f>RCF!C$33</f>
        <v>13.62</v>
      </c>
      <c r="AN62" s="118">
        <f t="shared" si="36"/>
        <v>3268.8</v>
      </c>
      <c r="AO62" s="44">
        <f t="shared" si="49"/>
        <v>2197.6999999999998</v>
      </c>
      <c r="AP62" s="128">
        <f>RCF!C$35</f>
        <v>13.736000000000001</v>
      </c>
      <c r="AQ62" s="118">
        <f t="shared" si="57"/>
        <v>2857</v>
      </c>
      <c r="AR62" s="118">
        <f t="shared" si="57"/>
        <v>3186.6</v>
      </c>
      <c r="AS62" s="44">
        <f t="shared" si="50"/>
        <v>2151.6</v>
      </c>
      <c r="AT62" s="128">
        <f>RCF!C$37</f>
        <v>13.448</v>
      </c>
      <c r="AU62" s="44">
        <f t="shared" si="51"/>
        <v>2172.9</v>
      </c>
      <c r="AV62" s="128">
        <f>RCF!C$39</f>
        <v>13.581</v>
      </c>
      <c r="AW62" s="44">
        <f t="shared" si="52"/>
        <v>2029.1</v>
      </c>
      <c r="AX62" s="128">
        <f>RCF!C$41</f>
        <v>12.682</v>
      </c>
    </row>
    <row r="63" spans="1:50" s="64" customFormat="1" x14ac:dyDescent="0.2">
      <c r="A63" s="49" t="s">
        <v>75</v>
      </c>
      <c r="B63" s="50" t="s">
        <v>143</v>
      </c>
      <c r="C63" s="51">
        <v>116</v>
      </c>
      <c r="D63" s="44">
        <f t="shared" si="58"/>
        <v>5396.1</v>
      </c>
      <c r="E63" s="43">
        <f>RCF!C$43</f>
        <v>46.518000000000001</v>
      </c>
      <c r="F63" s="44">
        <f t="shared" si="38"/>
        <v>1530.1</v>
      </c>
      <c r="G63" s="127">
        <f>RCF!C$5</f>
        <v>13.191000000000001</v>
      </c>
      <c r="H63" s="44">
        <f t="shared" si="39"/>
        <v>1530.2</v>
      </c>
      <c r="I63" s="127">
        <f t="shared" si="40"/>
        <v>13.191000000000001</v>
      </c>
      <c r="J63" s="118">
        <f t="shared" si="53"/>
        <v>1683.2</v>
      </c>
      <c r="K63" s="118">
        <f t="shared" si="53"/>
        <v>2065.6999999999998</v>
      </c>
      <c r="L63" s="118">
        <f t="shared" si="53"/>
        <v>2295.1999999999998</v>
      </c>
      <c r="M63" s="118">
        <f t="shared" si="53"/>
        <v>3060.3</v>
      </c>
      <c r="N63" s="118">
        <f t="shared" si="53"/>
        <v>3289.8</v>
      </c>
      <c r="O63" s="44">
        <f t="shared" si="41"/>
        <v>1522.8</v>
      </c>
      <c r="P63" s="127">
        <f>RCF!C$7</f>
        <v>13.128</v>
      </c>
      <c r="Q63" s="118">
        <f t="shared" si="54"/>
        <v>1979.6</v>
      </c>
      <c r="R63" s="118">
        <f t="shared" si="54"/>
        <v>2284.1999999999998</v>
      </c>
      <c r="S63" s="44">
        <f t="shared" si="42"/>
        <v>1485.8</v>
      </c>
      <c r="T63" s="127">
        <f>RCF!C$9</f>
        <v>12.808999999999999</v>
      </c>
      <c r="U63" s="44">
        <f t="shared" si="43"/>
        <v>1485.8</v>
      </c>
      <c r="V63" s="128">
        <f t="shared" si="44"/>
        <v>12.808999999999999</v>
      </c>
      <c r="W63" s="118">
        <f t="shared" si="55"/>
        <v>1634.3</v>
      </c>
      <c r="X63" s="118">
        <f t="shared" si="55"/>
        <v>2035.5</v>
      </c>
      <c r="Y63" s="118">
        <f t="shared" si="55"/>
        <v>2406.9</v>
      </c>
      <c r="Z63" s="118">
        <f t="shared" si="55"/>
        <v>2184.1</v>
      </c>
      <c r="AA63" s="118">
        <f t="shared" si="55"/>
        <v>3224.1</v>
      </c>
      <c r="AB63" s="118">
        <f t="shared" si="55"/>
        <v>4457.3999999999996</v>
      </c>
      <c r="AC63" s="44">
        <f t="shared" si="45"/>
        <v>1521.2</v>
      </c>
      <c r="AD63" s="128">
        <f>RCF!C$13</f>
        <v>13.114000000000001</v>
      </c>
      <c r="AE63" s="118">
        <f t="shared" si="56"/>
        <v>2510</v>
      </c>
      <c r="AF63" s="118">
        <f t="shared" si="56"/>
        <v>3194.5</v>
      </c>
      <c r="AG63" s="118">
        <f t="shared" si="56"/>
        <v>4563.6000000000004</v>
      </c>
      <c r="AH63" s="44">
        <f t="shared" si="46"/>
        <v>1523.7</v>
      </c>
      <c r="AI63" s="128">
        <f>RCF!C$31</f>
        <v>13.135999999999999</v>
      </c>
      <c r="AJ63" s="44">
        <f t="shared" si="47"/>
        <v>0</v>
      </c>
      <c r="AK63" s="128">
        <v>0</v>
      </c>
      <c r="AL63" s="44">
        <f t="shared" si="48"/>
        <v>1579.9</v>
      </c>
      <c r="AM63" s="128">
        <f>RCF!C$33</f>
        <v>13.62</v>
      </c>
      <c r="AN63" s="118">
        <f t="shared" si="36"/>
        <v>2369.8000000000002</v>
      </c>
      <c r="AO63" s="44">
        <f t="shared" si="49"/>
        <v>1593.3</v>
      </c>
      <c r="AP63" s="128">
        <f>RCF!C$35</f>
        <v>13.736000000000001</v>
      </c>
      <c r="AQ63" s="118">
        <f t="shared" si="57"/>
        <v>2071.1999999999998</v>
      </c>
      <c r="AR63" s="118">
        <f t="shared" si="57"/>
        <v>2310.1999999999998</v>
      </c>
      <c r="AS63" s="44">
        <f t="shared" si="50"/>
        <v>1559.9</v>
      </c>
      <c r="AT63" s="128">
        <f>RCF!C$37</f>
        <v>13.448</v>
      </c>
      <c r="AU63" s="44">
        <f t="shared" si="51"/>
        <v>1575.3</v>
      </c>
      <c r="AV63" s="128">
        <f>RCF!C$39</f>
        <v>13.581</v>
      </c>
      <c r="AW63" s="44">
        <f t="shared" si="52"/>
        <v>1471.1</v>
      </c>
      <c r="AX63" s="128">
        <f>RCF!C$41</f>
        <v>12.682</v>
      </c>
    </row>
    <row r="64" spans="1:50" s="64" customFormat="1" x14ac:dyDescent="0.2">
      <c r="A64" s="49" t="s">
        <v>56</v>
      </c>
      <c r="B64" s="50" t="s">
        <v>144</v>
      </c>
      <c r="C64" s="51">
        <v>192</v>
      </c>
      <c r="D64" s="44">
        <f t="shared" si="58"/>
        <v>8931.5</v>
      </c>
      <c r="E64" s="43">
        <f>RCF!C$43</f>
        <v>46.518000000000001</v>
      </c>
      <c r="F64" s="44">
        <f t="shared" si="38"/>
        <v>2532.6</v>
      </c>
      <c r="G64" s="127">
        <f>RCF!C$5</f>
        <v>13.191000000000001</v>
      </c>
      <c r="H64" s="44">
        <f t="shared" si="39"/>
        <v>2532.6999999999998</v>
      </c>
      <c r="I64" s="127">
        <f t="shared" si="40"/>
        <v>13.191000000000001</v>
      </c>
      <c r="J64" s="118">
        <f t="shared" si="53"/>
        <v>2785.9</v>
      </c>
      <c r="K64" s="118">
        <f t="shared" si="53"/>
        <v>3419.1</v>
      </c>
      <c r="L64" s="118">
        <f t="shared" si="53"/>
        <v>3799</v>
      </c>
      <c r="M64" s="118">
        <f t="shared" si="53"/>
        <v>5065.3</v>
      </c>
      <c r="N64" s="118">
        <f t="shared" si="53"/>
        <v>5445.2</v>
      </c>
      <c r="O64" s="44">
        <f t="shared" si="41"/>
        <v>2520.5</v>
      </c>
      <c r="P64" s="127">
        <f>RCF!C$7</f>
        <v>13.128</v>
      </c>
      <c r="Q64" s="118">
        <f t="shared" si="54"/>
        <v>3276.6</v>
      </c>
      <c r="R64" s="118">
        <f t="shared" si="54"/>
        <v>3780.7</v>
      </c>
      <c r="S64" s="44">
        <f t="shared" si="42"/>
        <v>2459.3000000000002</v>
      </c>
      <c r="T64" s="127">
        <f>RCF!C$9</f>
        <v>12.808999999999999</v>
      </c>
      <c r="U64" s="44">
        <f t="shared" si="43"/>
        <v>2459.3000000000002</v>
      </c>
      <c r="V64" s="128">
        <f t="shared" si="44"/>
        <v>12.808999999999999</v>
      </c>
      <c r="W64" s="118">
        <f t="shared" si="55"/>
        <v>2705.2</v>
      </c>
      <c r="X64" s="118">
        <f t="shared" si="55"/>
        <v>3369.2</v>
      </c>
      <c r="Y64" s="118">
        <f t="shared" si="55"/>
        <v>3984</v>
      </c>
      <c r="Z64" s="118">
        <f t="shared" si="55"/>
        <v>3615.1</v>
      </c>
      <c r="AA64" s="118">
        <f t="shared" si="55"/>
        <v>5336.6</v>
      </c>
      <c r="AB64" s="118">
        <f t="shared" si="55"/>
        <v>7377.9</v>
      </c>
      <c r="AC64" s="44">
        <f t="shared" si="45"/>
        <v>2517.8000000000002</v>
      </c>
      <c r="AD64" s="128">
        <f>RCF!C$13</f>
        <v>13.114000000000001</v>
      </c>
      <c r="AE64" s="118">
        <f t="shared" si="56"/>
        <v>4154.3999999999996</v>
      </c>
      <c r="AF64" s="118">
        <f t="shared" si="56"/>
        <v>5287.4</v>
      </c>
      <c r="AG64" s="118">
        <f t="shared" si="56"/>
        <v>7553.4</v>
      </c>
      <c r="AH64" s="44">
        <f t="shared" si="46"/>
        <v>2522.1</v>
      </c>
      <c r="AI64" s="128">
        <f>RCF!C$31</f>
        <v>13.135999999999999</v>
      </c>
      <c r="AJ64" s="44">
        <f t="shared" si="47"/>
        <v>0</v>
      </c>
      <c r="AK64" s="128">
        <v>0</v>
      </c>
      <c r="AL64" s="44">
        <f t="shared" si="48"/>
        <v>2615</v>
      </c>
      <c r="AM64" s="128">
        <f>RCF!C$33</f>
        <v>13.62</v>
      </c>
      <c r="AN64" s="118">
        <f t="shared" si="36"/>
        <v>3922.5</v>
      </c>
      <c r="AO64" s="44">
        <f t="shared" si="49"/>
        <v>2637.3</v>
      </c>
      <c r="AP64" s="128">
        <f>RCF!C$35</f>
        <v>13.736000000000001</v>
      </c>
      <c r="AQ64" s="118">
        <f t="shared" si="57"/>
        <v>3428.4</v>
      </c>
      <c r="AR64" s="118">
        <f t="shared" si="57"/>
        <v>3824</v>
      </c>
      <c r="AS64" s="44">
        <f t="shared" si="50"/>
        <v>2582</v>
      </c>
      <c r="AT64" s="128">
        <f>RCF!C$37</f>
        <v>13.448</v>
      </c>
      <c r="AU64" s="44">
        <f t="shared" si="51"/>
        <v>2607.5</v>
      </c>
      <c r="AV64" s="128">
        <f>RCF!C$39</f>
        <v>13.581</v>
      </c>
      <c r="AW64" s="44">
        <f t="shared" si="52"/>
        <v>2434.9</v>
      </c>
      <c r="AX64" s="128">
        <f>RCF!C$41</f>
        <v>12.682</v>
      </c>
    </row>
    <row r="65" spans="1:50" s="64" customFormat="1" x14ac:dyDescent="0.2">
      <c r="A65" s="49" t="s">
        <v>98</v>
      </c>
      <c r="B65" s="50" t="s">
        <v>145</v>
      </c>
      <c r="C65" s="51">
        <v>416</v>
      </c>
      <c r="D65" s="44">
        <f t="shared" si="58"/>
        <v>19351.5</v>
      </c>
      <c r="E65" s="43">
        <f>RCF!C$43</f>
        <v>46.518000000000001</v>
      </c>
      <c r="F65" s="44">
        <f t="shared" si="38"/>
        <v>5487.4</v>
      </c>
      <c r="G65" s="127">
        <f>RCF!C$5</f>
        <v>13.191000000000001</v>
      </c>
      <c r="H65" s="44">
        <f t="shared" si="39"/>
        <v>5487.5</v>
      </c>
      <c r="I65" s="127">
        <f t="shared" si="40"/>
        <v>13.191000000000001</v>
      </c>
      <c r="J65" s="118">
        <f t="shared" si="53"/>
        <v>6036.2</v>
      </c>
      <c r="K65" s="118">
        <f t="shared" si="53"/>
        <v>7408.1</v>
      </c>
      <c r="L65" s="118">
        <f t="shared" si="53"/>
        <v>8231.2000000000007</v>
      </c>
      <c r="M65" s="118">
        <f t="shared" si="53"/>
        <v>10974.9</v>
      </c>
      <c r="N65" s="118">
        <f t="shared" si="53"/>
        <v>11798</v>
      </c>
      <c r="O65" s="44">
        <f t="shared" si="41"/>
        <v>5461.2</v>
      </c>
      <c r="P65" s="127">
        <f>RCF!C$7</f>
        <v>13.128</v>
      </c>
      <c r="Q65" s="118">
        <f t="shared" si="54"/>
        <v>7099.5</v>
      </c>
      <c r="R65" s="118">
        <f t="shared" si="54"/>
        <v>8191.8</v>
      </c>
      <c r="S65" s="44">
        <f t="shared" si="42"/>
        <v>5328.5</v>
      </c>
      <c r="T65" s="127">
        <f>RCF!C$9</f>
        <v>12.808999999999999</v>
      </c>
      <c r="U65" s="44">
        <f t="shared" si="43"/>
        <v>5328.5</v>
      </c>
      <c r="V65" s="128">
        <f t="shared" si="44"/>
        <v>12.808999999999999</v>
      </c>
      <c r="W65" s="118">
        <f t="shared" si="55"/>
        <v>5861.3</v>
      </c>
      <c r="X65" s="118">
        <f t="shared" si="55"/>
        <v>7300</v>
      </c>
      <c r="Y65" s="118">
        <f t="shared" si="55"/>
        <v>8632.1</v>
      </c>
      <c r="Z65" s="118">
        <f t="shared" si="55"/>
        <v>7832.8</v>
      </c>
      <c r="AA65" s="118">
        <f t="shared" si="55"/>
        <v>11562.8</v>
      </c>
      <c r="AB65" s="118">
        <f t="shared" si="55"/>
        <v>15985.5</v>
      </c>
      <c r="AC65" s="44">
        <f t="shared" si="45"/>
        <v>5455.4</v>
      </c>
      <c r="AD65" s="128">
        <f>RCF!C$13</f>
        <v>13.114000000000001</v>
      </c>
      <c r="AE65" s="118">
        <f t="shared" si="56"/>
        <v>9001.4</v>
      </c>
      <c r="AF65" s="118">
        <f t="shared" si="56"/>
        <v>11456.3</v>
      </c>
      <c r="AG65" s="118">
        <f t="shared" si="56"/>
        <v>16366.2</v>
      </c>
      <c r="AH65" s="44">
        <f t="shared" si="46"/>
        <v>5464.5</v>
      </c>
      <c r="AI65" s="128">
        <f>RCF!C$31</f>
        <v>13.135999999999999</v>
      </c>
      <c r="AJ65" s="44">
        <f t="shared" si="47"/>
        <v>0</v>
      </c>
      <c r="AK65" s="128">
        <v>0</v>
      </c>
      <c r="AL65" s="44">
        <f t="shared" si="48"/>
        <v>5665.9</v>
      </c>
      <c r="AM65" s="128">
        <f>RCF!C$33</f>
        <v>13.62</v>
      </c>
      <c r="AN65" s="118">
        <f t="shared" si="36"/>
        <v>8498.7999999999993</v>
      </c>
      <c r="AO65" s="44">
        <f t="shared" si="49"/>
        <v>5714.1</v>
      </c>
      <c r="AP65" s="128">
        <f>RCF!C$35</f>
        <v>13.736000000000001</v>
      </c>
      <c r="AQ65" s="118">
        <f t="shared" si="57"/>
        <v>7428.3</v>
      </c>
      <c r="AR65" s="118">
        <f t="shared" si="57"/>
        <v>8285.4</v>
      </c>
      <c r="AS65" s="44">
        <f t="shared" si="50"/>
        <v>5594.3</v>
      </c>
      <c r="AT65" s="128">
        <f>RCF!C$37</f>
        <v>13.448</v>
      </c>
      <c r="AU65" s="44">
        <f t="shared" si="51"/>
        <v>5649.6</v>
      </c>
      <c r="AV65" s="128">
        <f>RCF!C$39</f>
        <v>13.581</v>
      </c>
      <c r="AW65" s="44">
        <f t="shared" si="52"/>
        <v>5275.7</v>
      </c>
      <c r="AX65" s="128">
        <f>RCF!C$41</f>
        <v>12.682</v>
      </c>
    </row>
    <row r="66" spans="1:50" s="64" customFormat="1" x14ac:dyDescent="0.2">
      <c r="A66" s="49" t="s">
        <v>52</v>
      </c>
      <c r="B66" s="50" t="s">
        <v>146</v>
      </c>
      <c r="C66" s="51">
        <v>416</v>
      </c>
      <c r="D66" s="44">
        <f t="shared" si="58"/>
        <v>19351.5</v>
      </c>
      <c r="E66" s="43">
        <f>RCF!C$43</f>
        <v>46.518000000000001</v>
      </c>
      <c r="F66" s="44">
        <f t="shared" si="38"/>
        <v>5487.4</v>
      </c>
      <c r="G66" s="127">
        <f>RCF!C$5</f>
        <v>13.191000000000001</v>
      </c>
      <c r="H66" s="44">
        <f t="shared" si="39"/>
        <v>5487.5</v>
      </c>
      <c r="I66" s="127">
        <f t="shared" si="40"/>
        <v>13.191000000000001</v>
      </c>
      <c r="J66" s="118">
        <f t="shared" si="53"/>
        <v>6036.2</v>
      </c>
      <c r="K66" s="118">
        <f t="shared" si="53"/>
        <v>7408.1</v>
      </c>
      <c r="L66" s="118">
        <f t="shared" si="53"/>
        <v>8231.2000000000007</v>
      </c>
      <c r="M66" s="118">
        <f t="shared" si="53"/>
        <v>10974.9</v>
      </c>
      <c r="N66" s="118">
        <f t="shared" si="53"/>
        <v>11798</v>
      </c>
      <c r="O66" s="44">
        <f t="shared" si="41"/>
        <v>5461.2</v>
      </c>
      <c r="P66" s="127">
        <f>RCF!C$7</f>
        <v>13.128</v>
      </c>
      <c r="Q66" s="118">
        <f t="shared" si="54"/>
        <v>7099.5</v>
      </c>
      <c r="R66" s="118">
        <f t="shared" si="54"/>
        <v>8191.8</v>
      </c>
      <c r="S66" s="44">
        <f t="shared" si="42"/>
        <v>5328.5</v>
      </c>
      <c r="T66" s="127">
        <f>RCF!C$9</f>
        <v>12.808999999999999</v>
      </c>
      <c r="U66" s="44">
        <f t="shared" si="43"/>
        <v>5328.5</v>
      </c>
      <c r="V66" s="128">
        <f t="shared" si="44"/>
        <v>12.808999999999999</v>
      </c>
      <c r="W66" s="118">
        <f t="shared" si="55"/>
        <v>5861.3</v>
      </c>
      <c r="X66" s="118">
        <f t="shared" si="55"/>
        <v>7300</v>
      </c>
      <c r="Y66" s="118">
        <f t="shared" si="55"/>
        <v>8632.1</v>
      </c>
      <c r="Z66" s="118">
        <f t="shared" si="55"/>
        <v>7832.8</v>
      </c>
      <c r="AA66" s="118">
        <f t="shared" si="55"/>
        <v>11562.8</v>
      </c>
      <c r="AB66" s="118">
        <f t="shared" si="55"/>
        <v>15985.5</v>
      </c>
      <c r="AC66" s="44">
        <f t="shared" si="45"/>
        <v>5455.4</v>
      </c>
      <c r="AD66" s="128">
        <f>RCF!C$13</f>
        <v>13.114000000000001</v>
      </c>
      <c r="AE66" s="118">
        <f t="shared" si="56"/>
        <v>9001.4</v>
      </c>
      <c r="AF66" s="118">
        <f t="shared" si="56"/>
        <v>11456.3</v>
      </c>
      <c r="AG66" s="118">
        <f t="shared" si="56"/>
        <v>16366.2</v>
      </c>
      <c r="AH66" s="44">
        <f t="shared" si="46"/>
        <v>5464.5</v>
      </c>
      <c r="AI66" s="128">
        <f>RCF!C$31</f>
        <v>13.135999999999999</v>
      </c>
      <c r="AJ66" s="44">
        <f t="shared" si="47"/>
        <v>0</v>
      </c>
      <c r="AK66" s="128">
        <v>0</v>
      </c>
      <c r="AL66" s="44">
        <f t="shared" si="48"/>
        <v>5665.9</v>
      </c>
      <c r="AM66" s="128">
        <f>RCF!C$33</f>
        <v>13.62</v>
      </c>
      <c r="AN66" s="118">
        <f t="shared" si="36"/>
        <v>8498.7999999999993</v>
      </c>
      <c r="AO66" s="44">
        <f t="shared" si="49"/>
        <v>5714.1</v>
      </c>
      <c r="AP66" s="128">
        <f>RCF!C$35</f>
        <v>13.736000000000001</v>
      </c>
      <c r="AQ66" s="118">
        <f t="shared" si="57"/>
        <v>7428.3</v>
      </c>
      <c r="AR66" s="118">
        <f t="shared" si="57"/>
        <v>8285.4</v>
      </c>
      <c r="AS66" s="44">
        <f t="shared" si="50"/>
        <v>5594.3</v>
      </c>
      <c r="AT66" s="128">
        <f>RCF!C$37</f>
        <v>13.448</v>
      </c>
      <c r="AU66" s="44">
        <f t="shared" si="51"/>
        <v>5649.6</v>
      </c>
      <c r="AV66" s="128">
        <f>RCF!C$39</f>
        <v>13.581</v>
      </c>
      <c r="AW66" s="44">
        <f t="shared" si="52"/>
        <v>5275.7</v>
      </c>
      <c r="AX66" s="128">
        <f>RCF!C$41</f>
        <v>12.682</v>
      </c>
    </row>
    <row r="67" spans="1:50" s="64" customFormat="1" x14ac:dyDescent="0.2">
      <c r="A67" s="49" t="s">
        <v>97</v>
      </c>
      <c r="B67" s="50" t="s">
        <v>147</v>
      </c>
      <c r="C67" s="51">
        <v>288</v>
      </c>
      <c r="D67" s="44">
        <f t="shared" si="58"/>
        <v>13397.2</v>
      </c>
      <c r="E67" s="43">
        <f>RCF!C$43</f>
        <v>46.518000000000001</v>
      </c>
      <c r="F67" s="44">
        <f t="shared" si="38"/>
        <v>3799</v>
      </c>
      <c r="G67" s="127">
        <f>RCF!C$5</f>
        <v>13.191000000000001</v>
      </c>
      <c r="H67" s="44">
        <f t="shared" si="39"/>
        <v>3799</v>
      </c>
      <c r="I67" s="127">
        <f t="shared" si="40"/>
        <v>13.191000000000001</v>
      </c>
      <c r="J67" s="118">
        <f t="shared" si="53"/>
        <v>4178.8999999999996</v>
      </c>
      <c r="K67" s="118">
        <f t="shared" si="53"/>
        <v>5128.7</v>
      </c>
      <c r="L67" s="118">
        <f t="shared" si="53"/>
        <v>5698.5</v>
      </c>
      <c r="M67" s="118">
        <f t="shared" si="53"/>
        <v>7598</v>
      </c>
      <c r="N67" s="118">
        <f t="shared" si="53"/>
        <v>8167.9</v>
      </c>
      <c r="O67" s="44">
        <f t="shared" si="41"/>
        <v>3780.8</v>
      </c>
      <c r="P67" s="127">
        <f>RCF!C$7</f>
        <v>13.128</v>
      </c>
      <c r="Q67" s="118">
        <f t="shared" si="54"/>
        <v>4915</v>
      </c>
      <c r="R67" s="118">
        <f t="shared" si="54"/>
        <v>5671.2</v>
      </c>
      <c r="S67" s="44">
        <f t="shared" si="42"/>
        <v>3688.9</v>
      </c>
      <c r="T67" s="127">
        <f>RCF!C$9</f>
        <v>12.808999999999999</v>
      </c>
      <c r="U67" s="44">
        <f t="shared" si="43"/>
        <v>3688.9</v>
      </c>
      <c r="V67" s="128">
        <f t="shared" si="44"/>
        <v>12.808999999999999</v>
      </c>
      <c r="W67" s="118">
        <f t="shared" si="55"/>
        <v>4057.7</v>
      </c>
      <c r="X67" s="118">
        <f t="shared" si="55"/>
        <v>5053.7</v>
      </c>
      <c r="Y67" s="118">
        <f t="shared" si="55"/>
        <v>5976</v>
      </c>
      <c r="Z67" s="118">
        <f t="shared" si="55"/>
        <v>5422.6</v>
      </c>
      <c r="AA67" s="118">
        <f t="shared" si="55"/>
        <v>8004.9</v>
      </c>
      <c r="AB67" s="118">
        <f t="shared" si="55"/>
        <v>11066.7</v>
      </c>
      <c r="AC67" s="44">
        <f t="shared" si="45"/>
        <v>3776.8</v>
      </c>
      <c r="AD67" s="128">
        <f>RCF!C$13</f>
        <v>13.114000000000001</v>
      </c>
      <c r="AE67" s="118">
        <f t="shared" si="56"/>
        <v>6231.7</v>
      </c>
      <c r="AF67" s="118">
        <f t="shared" si="56"/>
        <v>7931.3</v>
      </c>
      <c r="AG67" s="118">
        <f t="shared" si="56"/>
        <v>11330.4</v>
      </c>
      <c r="AH67" s="44">
        <f t="shared" si="46"/>
        <v>3783.1</v>
      </c>
      <c r="AI67" s="128">
        <f>RCF!C$31</f>
        <v>13.135999999999999</v>
      </c>
      <c r="AJ67" s="44">
        <f t="shared" si="47"/>
        <v>0</v>
      </c>
      <c r="AK67" s="128">
        <v>0</v>
      </c>
      <c r="AL67" s="44">
        <f t="shared" si="48"/>
        <v>3922.5</v>
      </c>
      <c r="AM67" s="128">
        <f>RCF!C$33</f>
        <v>13.62</v>
      </c>
      <c r="AN67" s="118">
        <f t="shared" si="36"/>
        <v>5883.7</v>
      </c>
      <c r="AO67" s="44">
        <f t="shared" si="49"/>
        <v>3955.9</v>
      </c>
      <c r="AP67" s="128">
        <f>RCF!C$35</f>
        <v>13.736000000000001</v>
      </c>
      <c r="AQ67" s="118">
        <f t="shared" si="57"/>
        <v>5142.6000000000004</v>
      </c>
      <c r="AR67" s="118">
        <f t="shared" si="57"/>
        <v>5736</v>
      </c>
      <c r="AS67" s="44">
        <f t="shared" si="50"/>
        <v>3873</v>
      </c>
      <c r="AT67" s="128">
        <f>RCF!C$37</f>
        <v>13.448</v>
      </c>
      <c r="AU67" s="44">
        <f t="shared" si="51"/>
        <v>3911.3</v>
      </c>
      <c r="AV67" s="128">
        <f>RCF!C$39</f>
        <v>13.581</v>
      </c>
      <c r="AW67" s="44">
        <f t="shared" si="52"/>
        <v>3652.4</v>
      </c>
      <c r="AX67" s="128">
        <f>RCF!C$41</f>
        <v>12.682</v>
      </c>
    </row>
    <row r="68" spans="1:50" s="64" customFormat="1" x14ac:dyDescent="0.2">
      <c r="A68" s="49" t="s">
        <v>90</v>
      </c>
      <c r="B68" s="50" t="s">
        <v>148</v>
      </c>
      <c r="C68" s="51">
        <v>277</v>
      </c>
      <c r="D68" s="44">
        <f t="shared" si="58"/>
        <v>12885.5</v>
      </c>
      <c r="E68" s="43">
        <f>RCF!C$43</f>
        <v>46.518000000000001</v>
      </c>
      <c r="F68" s="44">
        <f t="shared" si="38"/>
        <v>3653.9</v>
      </c>
      <c r="G68" s="127">
        <f>RCF!C$5</f>
        <v>13.191000000000001</v>
      </c>
      <c r="H68" s="44">
        <f t="shared" si="39"/>
        <v>3653.9</v>
      </c>
      <c r="I68" s="127">
        <f t="shared" si="40"/>
        <v>13.191000000000001</v>
      </c>
      <c r="J68" s="118">
        <f t="shared" si="53"/>
        <v>4019.3</v>
      </c>
      <c r="K68" s="118">
        <f t="shared" si="53"/>
        <v>4932.8</v>
      </c>
      <c r="L68" s="118">
        <f t="shared" si="53"/>
        <v>5480.9</v>
      </c>
      <c r="M68" s="118">
        <f t="shared" si="53"/>
        <v>7307.8</v>
      </c>
      <c r="N68" s="118">
        <f t="shared" si="53"/>
        <v>7855.9</v>
      </c>
      <c r="O68" s="44">
        <f t="shared" si="41"/>
        <v>3636.4</v>
      </c>
      <c r="P68" s="127">
        <f>RCF!C$7</f>
        <v>13.128</v>
      </c>
      <c r="Q68" s="118">
        <f t="shared" si="54"/>
        <v>4727.3</v>
      </c>
      <c r="R68" s="118">
        <f t="shared" si="54"/>
        <v>5454.6</v>
      </c>
      <c r="S68" s="44">
        <f t="shared" si="42"/>
        <v>3548</v>
      </c>
      <c r="T68" s="127">
        <f>RCF!C$9</f>
        <v>12.808999999999999</v>
      </c>
      <c r="U68" s="44">
        <f t="shared" si="43"/>
        <v>3548</v>
      </c>
      <c r="V68" s="128">
        <f t="shared" si="44"/>
        <v>12.808999999999999</v>
      </c>
      <c r="W68" s="118">
        <f t="shared" si="55"/>
        <v>3902.8</v>
      </c>
      <c r="X68" s="118">
        <f t="shared" si="55"/>
        <v>4860.7</v>
      </c>
      <c r="Y68" s="118">
        <f t="shared" si="55"/>
        <v>5747.7</v>
      </c>
      <c r="Z68" s="118">
        <f t="shared" si="55"/>
        <v>5215.5</v>
      </c>
      <c r="AA68" s="118">
        <f t="shared" si="55"/>
        <v>7699.1</v>
      </c>
      <c r="AB68" s="118">
        <f t="shared" si="55"/>
        <v>10644</v>
      </c>
      <c r="AC68" s="44">
        <f t="shared" si="45"/>
        <v>3632.5</v>
      </c>
      <c r="AD68" s="128">
        <f>RCF!C$13</f>
        <v>13.114000000000001</v>
      </c>
      <c r="AE68" s="118">
        <f t="shared" si="56"/>
        <v>5993.6</v>
      </c>
      <c r="AF68" s="118">
        <f t="shared" si="56"/>
        <v>7628.3</v>
      </c>
      <c r="AG68" s="118">
        <f t="shared" si="56"/>
        <v>10897.5</v>
      </c>
      <c r="AH68" s="44">
        <f t="shared" si="46"/>
        <v>3638.6</v>
      </c>
      <c r="AI68" s="128">
        <f>RCF!C$31</f>
        <v>13.135999999999999</v>
      </c>
      <c r="AJ68" s="44">
        <f t="shared" si="47"/>
        <v>0</v>
      </c>
      <c r="AK68" s="128">
        <v>0</v>
      </c>
      <c r="AL68" s="44">
        <f t="shared" si="48"/>
        <v>3772.7</v>
      </c>
      <c r="AM68" s="128">
        <f>RCF!C$33</f>
        <v>13.62</v>
      </c>
      <c r="AN68" s="118">
        <f t="shared" si="36"/>
        <v>5659</v>
      </c>
      <c r="AO68" s="44">
        <f t="shared" si="49"/>
        <v>3804.8</v>
      </c>
      <c r="AP68" s="128">
        <f>RCF!C$35</f>
        <v>13.736000000000001</v>
      </c>
      <c r="AQ68" s="118">
        <f t="shared" si="57"/>
        <v>4946.2</v>
      </c>
      <c r="AR68" s="118">
        <f t="shared" si="57"/>
        <v>5516.9</v>
      </c>
      <c r="AS68" s="44">
        <f t="shared" si="50"/>
        <v>3725</v>
      </c>
      <c r="AT68" s="128">
        <f>RCF!C$37</f>
        <v>13.448</v>
      </c>
      <c r="AU68" s="44">
        <f t="shared" si="51"/>
        <v>3761.9</v>
      </c>
      <c r="AV68" s="128">
        <f>RCF!C$39</f>
        <v>13.581</v>
      </c>
      <c r="AW68" s="44">
        <f t="shared" si="52"/>
        <v>3512.9</v>
      </c>
      <c r="AX68" s="128">
        <f>RCF!C$41</f>
        <v>12.682</v>
      </c>
    </row>
    <row r="69" spans="1:50" s="64" customFormat="1" x14ac:dyDescent="0.2">
      <c r="A69" s="49" t="s">
        <v>53</v>
      </c>
      <c r="B69" s="50" t="s">
        <v>149</v>
      </c>
      <c r="C69" s="51">
        <v>416</v>
      </c>
      <c r="D69" s="44">
        <f t="shared" si="58"/>
        <v>19351.5</v>
      </c>
      <c r="E69" s="43">
        <f>RCF!C$43</f>
        <v>46.518000000000001</v>
      </c>
      <c r="F69" s="44">
        <f t="shared" si="38"/>
        <v>5487.4</v>
      </c>
      <c r="G69" s="127">
        <f>RCF!C$5</f>
        <v>13.191000000000001</v>
      </c>
      <c r="H69" s="44">
        <f t="shared" si="39"/>
        <v>5487.5</v>
      </c>
      <c r="I69" s="127">
        <f t="shared" si="40"/>
        <v>13.191000000000001</v>
      </c>
      <c r="J69" s="118">
        <f t="shared" si="53"/>
        <v>6036.2</v>
      </c>
      <c r="K69" s="118">
        <f t="shared" si="53"/>
        <v>7408.1</v>
      </c>
      <c r="L69" s="118">
        <f t="shared" si="53"/>
        <v>8231.2000000000007</v>
      </c>
      <c r="M69" s="118">
        <f t="shared" si="53"/>
        <v>10974.9</v>
      </c>
      <c r="N69" s="118">
        <f t="shared" si="53"/>
        <v>11798</v>
      </c>
      <c r="O69" s="44">
        <f t="shared" si="41"/>
        <v>5461.2</v>
      </c>
      <c r="P69" s="127">
        <f>RCF!C$7</f>
        <v>13.128</v>
      </c>
      <c r="Q69" s="118">
        <f t="shared" si="54"/>
        <v>7099.5</v>
      </c>
      <c r="R69" s="118">
        <f t="shared" si="54"/>
        <v>8191.8</v>
      </c>
      <c r="S69" s="44">
        <f t="shared" si="42"/>
        <v>5328.5</v>
      </c>
      <c r="T69" s="127">
        <f>RCF!C$9</f>
        <v>12.808999999999999</v>
      </c>
      <c r="U69" s="44">
        <f t="shared" si="43"/>
        <v>5328.5</v>
      </c>
      <c r="V69" s="128">
        <f t="shared" si="44"/>
        <v>12.808999999999999</v>
      </c>
      <c r="W69" s="118">
        <f t="shared" si="55"/>
        <v>5861.3</v>
      </c>
      <c r="X69" s="118">
        <f t="shared" si="55"/>
        <v>7300</v>
      </c>
      <c r="Y69" s="118">
        <f t="shared" si="55"/>
        <v>8632.1</v>
      </c>
      <c r="Z69" s="118">
        <f t="shared" si="55"/>
        <v>7832.8</v>
      </c>
      <c r="AA69" s="118">
        <f t="shared" si="55"/>
        <v>11562.8</v>
      </c>
      <c r="AB69" s="118">
        <f t="shared" si="55"/>
        <v>15985.5</v>
      </c>
      <c r="AC69" s="44">
        <f t="shared" si="45"/>
        <v>5455.4</v>
      </c>
      <c r="AD69" s="128">
        <f>RCF!C$13</f>
        <v>13.114000000000001</v>
      </c>
      <c r="AE69" s="118">
        <f t="shared" si="56"/>
        <v>9001.4</v>
      </c>
      <c r="AF69" s="118">
        <f t="shared" si="56"/>
        <v>11456.3</v>
      </c>
      <c r="AG69" s="118">
        <f t="shared" si="56"/>
        <v>16366.2</v>
      </c>
      <c r="AH69" s="44">
        <f t="shared" si="46"/>
        <v>5464.5</v>
      </c>
      <c r="AI69" s="128">
        <f>RCF!C$31</f>
        <v>13.135999999999999</v>
      </c>
      <c r="AJ69" s="44">
        <f t="shared" si="47"/>
        <v>0</v>
      </c>
      <c r="AK69" s="128">
        <v>0</v>
      </c>
      <c r="AL69" s="44">
        <f t="shared" si="48"/>
        <v>5665.9</v>
      </c>
      <c r="AM69" s="128">
        <f>RCF!C$33</f>
        <v>13.62</v>
      </c>
      <c r="AN69" s="118">
        <f t="shared" si="36"/>
        <v>8498.7999999999993</v>
      </c>
      <c r="AO69" s="44">
        <f t="shared" si="49"/>
        <v>5714.1</v>
      </c>
      <c r="AP69" s="128">
        <f>RCF!C$35</f>
        <v>13.736000000000001</v>
      </c>
      <c r="AQ69" s="118">
        <f t="shared" si="57"/>
        <v>7428.3</v>
      </c>
      <c r="AR69" s="118">
        <f t="shared" si="57"/>
        <v>8285.4</v>
      </c>
      <c r="AS69" s="44">
        <f t="shared" si="50"/>
        <v>5594.3</v>
      </c>
      <c r="AT69" s="128">
        <f>RCF!C$37</f>
        <v>13.448</v>
      </c>
      <c r="AU69" s="44">
        <f t="shared" si="51"/>
        <v>5649.6</v>
      </c>
      <c r="AV69" s="128">
        <f>RCF!C$39</f>
        <v>13.581</v>
      </c>
      <c r="AW69" s="44">
        <f t="shared" si="52"/>
        <v>5275.7</v>
      </c>
      <c r="AX69" s="128">
        <f>RCF!C$41</f>
        <v>12.682</v>
      </c>
    </row>
    <row r="70" spans="1:50" s="64" customFormat="1" x14ac:dyDescent="0.2">
      <c r="A70" s="49" t="s">
        <v>69</v>
      </c>
      <c r="B70" s="50" t="s">
        <v>150</v>
      </c>
      <c r="C70" s="51">
        <v>9</v>
      </c>
      <c r="D70" s="44">
        <f t="shared" si="58"/>
        <v>418.7</v>
      </c>
      <c r="E70" s="43">
        <f>RCF!C$43</f>
        <v>46.518000000000001</v>
      </c>
      <c r="F70" s="44">
        <f t="shared" si="38"/>
        <v>118.7</v>
      </c>
      <c r="G70" s="127">
        <f>RCF!C$5</f>
        <v>13.191000000000001</v>
      </c>
      <c r="H70" s="44">
        <f t="shared" si="39"/>
        <v>118.7</v>
      </c>
      <c r="I70" s="127">
        <f t="shared" si="40"/>
        <v>13.191000000000001</v>
      </c>
      <c r="J70" s="118">
        <f t="shared" si="53"/>
        <v>130.6</v>
      </c>
      <c r="K70" s="118">
        <f t="shared" si="53"/>
        <v>160.30000000000001</v>
      </c>
      <c r="L70" s="118">
        <f t="shared" si="53"/>
        <v>178.1</v>
      </c>
      <c r="M70" s="118">
        <f t="shared" si="53"/>
        <v>237.4</v>
      </c>
      <c r="N70" s="118">
        <f t="shared" si="53"/>
        <v>255.2</v>
      </c>
      <c r="O70" s="44">
        <f t="shared" si="41"/>
        <v>118.1</v>
      </c>
      <c r="P70" s="127">
        <f>RCF!C$7</f>
        <v>13.128</v>
      </c>
      <c r="Q70" s="118">
        <f t="shared" si="54"/>
        <v>153.5</v>
      </c>
      <c r="R70" s="118">
        <f t="shared" si="54"/>
        <v>177.1</v>
      </c>
      <c r="S70" s="44">
        <f t="shared" si="42"/>
        <v>115.2</v>
      </c>
      <c r="T70" s="127">
        <f>RCF!C$9</f>
        <v>12.808999999999999</v>
      </c>
      <c r="U70" s="44">
        <f t="shared" si="43"/>
        <v>115.2</v>
      </c>
      <c r="V70" s="128">
        <f t="shared" si="44"/>
        <v>12.808999999999999</v>
      </c>
      <c r="W70" s="118">
        <f t="shared" si="55"/>
        <v>126.7</v>
      </c>
      <c r="X70" s="118">
        <f t="shared" si="55"/>
        <v>157.80000000000001</v>
      </c>
      <c r="Y70" s="118">
        <f t="shared" si="55"/>
        <v>186.6</v>
      </c>
      <c r="Z70" s="118">
        <f t="shared" si="55"/>
        <v>169.3</v>
      </c>
      <c r="AA70" s="118">
        <f t="shared" si="55"/>
        <v>249.9</v>
      </c>
      <c r="AB70" s="118">
        <f t="shared" si="55"/>
        <v>345.6</v>
      </c>
      <c r="AC70" s="44">
        <f t="shared" si="45"/>
        <v>118</v>
      </c>
      <c r="AD70" s="128">
        <f>RCF!C$13</f>
        <v>13.114000000000001</v>
      </c>
      <c r="AE70" s="118">
        <f t="shared" si="56"/>
        <v>194.7</v>
      </c>
      <c r="AF70" s="118">
        <f t="shared" si="56"/>
        <v>247.8</v>
      </c>
      <c r="AG70" s="118">
        <f t="shared" si="56"/>
        <v>354</v>
      </c>
      <c r="AH70" s="44">
        <f t="shared" si="46"/>
        <v>118.2</v>
      </c>
      <c r="AI70" s="128">
        <f>RCF!C$31</f>
        <v>13.135999999999999</v>
      </c>
      <c r="AJ70" s="44">
        <f t="shared" si="47"/>
        <v>0</v>
      </c>
      <c r="AK70" s="128">
        <v>0</v>
      </c>
      <c r="AL70" s="44">
        <f t="shared" si="48"/>
        <v>122.5</v>
      </c>
      <c r="AM70" s="128">
        <f>RCF!C$33</f>
        <v>13.62</v>
      </c>
      <c r="AN70" s="118">
        <f t="shared" si="36"/>
        <v>183.7</v>
      </c>
      <c r="AO70" s="44">
        <f t="shared" si="49"/>
        <v>123.6</v>
      </c>
      <c r="AP70" s="128">
        <f>RCF!C$35</f>
        <v>13.736000000000001</v>
      </c>
      <c r="AQ70" s="118">
        <f t="shared" si="57"/>
        <v>160.6</v>
      </c>
      <c r="AR70" s="118">
        <f t="shared" si="57"/>
        <v>179.2</v>
      </c>
      <c r="AS70" s="44">
        <f t="shared" si="50"/>
        <v>121</v>
      </c>
      <c r="AT70" s="128">
        <f>RCF!C$37</f>
        <v>13.448</v>
      </c>
      <c r="AU70" s="44">
        <f t="shared" si="51"/>
        <v>122.2</v>
      </c>
      <c r="AV70" s="128">
        <f>RCF!C$39</f>
        <v>13.581</v>
      </c>
      <c r="AW70" s="44">
        <f t="shared" si="52"/>
        <v>114.1</v>
      </c>
      <c r="AX70" s="128">
        <f>RCF!C$41</f>
        <v>12.682</v>
      </c>
    </row>
    <row r="71" spans="1:50" s="64" customFormat="1" x14ac:dyDescent="0.2">
      <c r="A71" s="49" t="s">
        <v>54</v>
      </c>
      <c r="B71" s="50" t="s">
        <v>151</v>
      </c>
      <c r="C71" s="51">
        <v>60</v>
      </c>
      <c r="D71" s="44">
        <f t="shared" si="58"/>
        <v>2791.1</v>
      </c>
      <c r="E71" s="43">
        <f>RCF!C$43</f>
        <v>46.518000000000001</v>
      </c>
      <c r="F71" s="44">
        <f t="shared" si="38"/>
        <v>791.4</v>
      </c>
      <c r="G71" s="127">
        <f>RCF!C$5</f>
        <v>13.191000000000001</v>
      </c>
      <c r="H71" s="44">
        <f t="shared" si="39"/>
        <v>791.5</v>
      </c>
      <c r="I71" s="127">
        <f t="shared" si="40"/>
        <v>13.191000000000001</v>
      </c>
      <c r="J71" s="118">
        <f t="shared" si="53"/>
        <v>870.6</v>
      </c>
      <c r="K71" s="118">
        <f t="shared" si="53"/>
        <v>1068.5</v>
      </c>
      <c r="L71" s="118">
        <f t="shared" si="53"/>
        <v>1187.2</v>
      </c>
      <c r="M71" s="118">
        <f t="shared" si="53"/>
        <v>1582.9</v>
      </c>
      <c r="N71" s="118">
        <f t="shared" si="53"/>
        <v>1701.6</v>
      </c>
      <c r="O71" s="44">
        <f t="shared" si="41"/>
        <v>787.6</v>
      </c>
      <c r="P71" s="127">
        <f>RCF!C$7</f>
        <v>13.128</v>
      </c>
      <c r="Q71" s="118">
        <f t="shared" si="54"/>
        <v>1023.8</v>
      </c>
      <c r="R71" s="118">
        <f t="shared" si="54"/>
        <v>1181.4000000000001</v>
      </c>
      <c r="S71" s="44">
        <f t="shared" si="42"/>
        <v>768.5</v>
      </c>
      <c r="T71" s="127">
        <f>RCF!C$9</f>
        <v>12.808999999999999</v>
      </c>
      <c r="U71" s="44">
        <f t="shared" si="43"/>
        <v>768.5</v>
      </c>
      <c r="V71" s="128">
        <f t="shared" si="44"/>
        <v>12.808999999999999</v>
      </c>
      <c r="W71" s="118">
        <f t="shared" si="55"/>
        <v>845.3</v>
      </c>
      <c r="X71" s="118">
        <f t="shared" si="55"/>
        <v>1052.8</v>
      </c>
      <c r="Y71" s="118">
        <f t="shared" si="55"/>
        <v>1244.9000000000001</v>
      </c>
      <c r="Z71" s="118">
        <f t="shared" si="55"/>
        <v>1129.5999999999999</v>
      </c>
      <c r="AA71" s="118">
        <f t="shared" si="55"/>
        <v>1667.6</v>
      </c>
      <c r="AB71" s="118">
        <f t="shared" si="55"/>
        <v>2305.5</v>
      </c>
      <c r="AC71" s="44">
        <f t="shared" si="45"/>
        <v>786.8</v>
      </c>
      <c r="AD71" s="128">
        <f>RCF!C$13</f>
        <v>13.114000000000001</v>
      </c>
      <c r="AE71" s="118">
        <f t="shared" si="56"/>
        <v>1298.2</v>
      </c>
      <c r="AF71" s="118">
        <f t="shared" si="56"/>
        <v>1652.3</v>
      </c>
      <c r="AG71" s="118">
        <f t="shared" si="56"/>
        <v>2360.4</v>
      </c>
      <c r="AH71" s="44">
        <f t="shared" si="46"/>
        <v>788.1</v>
      </c>
      <c r="AI71" s="128">
        <f>RCF!C$31</f>
        <v>13.135999999999999</v>
      </c>
      <c r="AJ71" s="44">
        <f t="shared" si="47"/>
        <v>0</v>
      </c>
      <c r="AK71" s="128">
        <v>0</v>
      </c>
      <c r="AL71" s="44">
        <f t="shared" si="48"/>
        <v>817.2</v>
      </c>
      <c r="AM71" s="128">
        <f>RCF!C$33</f>
        <v>13.62</v>
      </c>
      <c r="AN71" s="118">
        <f t="shared" si="36"/>
        <v>1225.8</v>
      </c>
      <c r="AO71" s="44">
        <f t="shared" si="49"/>
        <v>824.1</v>
      </c>
      <c r="AP71" s="128">
        <f>RCF!C$35</f>
        <v>13.736000000000001</v>
      </c>
      <c r="AQ71" s="118">
        <f t="shared" si="57"/>
        <v>1071.3</v>
      </c>
      <c r="AR71" s="118">
        <f t="shared" si="57"/>
        <v>1194.9000000000001</v>
      </c>
      <c r="AS71" s="44">
        <f t="shared" si="50"/>
        <v>806.8</v>
      </c>
      <c r="AT71" s="128">
        <f>RCF!C$37</f>
        <v>13.448</v>
      </c>
      <c r="AU71" s="44">
        <f t="shared" si="51"/>
        <v>814.8</v>
      </c>
      <c r="AV71" s="128">
        <f>RCF!C$39</f>
        <v>13.581</v>
      </c>
      <c r="AW71" s="44">
        <f t="shared" si="52"/>
        <v>760.9</v>
      </c>
      <c r="AX71" s="128">
        <f>RCF!C$41</f>
        <v>12.682</v>
      </c>
    </row>
    <row r="72" spans="1:50" s="64" customFormat="1" x14ac:dyDescent="0.2">
      <c r="A72" s="49" t="s">
        <v>57</v>
      </c>
      <c r="B72" s="50" t="s">
        <v>152</v>
      </c>
      <c r="C72" s="51">
        <v>109</v>
      </c>
      <c r="D72" s="44">
        <f t="shared" si="58"/>
        <v>5070.5</v>
      </c>
      <c r="E72" s="43">
        <f>RCF!C$43</f>
        <v>46.518000000000001</v>
      </c>
      <c r="F72" s="44">
        <f t="shared" si="38"/>
        <v>1437.8</v>
      </c>
      <c r="G72" s="127">
        <f>RCF!C$5</f>
        <v>13.191000000000001</v>
      </c>
      <c r="H72" s="44">
        <f t="shared" si="39"/>
        <v>1437.8</v>
      </c>
      <c r="I72" s="127">
        <f t="shared" si="40"/>
        <v>13.191000000000001</v>
      </c>
      <c r="J72" s="118">
        <f t="shared" si="53"/>
        <v>1581.6</v>
      </c>
      <c r="K72" s="118">
        <f t="shared" si="53"/>
        <v>1941.1</v>
      </c>
      <c r="L72" s="118">
        <f t="shared" si="53"/>
        <v>2156.6999999999998</v>
      </c>
      <c r="M72" s="118">
        <f t="shared" si="53"/>
        <v>2875.6</v>
      </c>
      <c r="N72" s="118">
        <f t="shared" si="53"/>
        <v>3091.3</v>
      </c>
      <c r="O72" s="44">
        <f t="shared" si="41"/>
        <v>1430.9</v>
      </c>
      <c r="P72" s="127">
        <f>RCF!C$7</f>
        <v>13.128</v>
      </c>
      <c r="Q72" s="118">
        <f t="shared" si="54"/>
        <v>1860.1</v>
      </c>
      <c r="R72" s="118">
        <f t="shared" si="54"/>
        <v>2146.3000000000002</v>
      </c>
      <c r="S72" s="44">
        <f t="shared" si="42"/>
        <v>1396.1</v>
      </c>
      <c r="T72" s="127">
        <f>RCF!C$9</f>
        <v>12.808999999999999</v>
      </c>
      <c r="U72" s="44">
        <f t="shared" si="43"/>
        <v>1396.1</v>
      </c>
      <c r="V72" s="128">
        <f t="shared" si="44"/>
        <v>12.808999999999999</v>
      </c>
      <c r="W72" s="118">
        <f t="shared" si="55"/>
        <v>1535.7</v>
      </c>
      <c r="X72" s="118">
        <f t="shared" si="55"/>
        <v>1912.6</v>
      </c>
      <c r="Y72" s="118">
        <f t="shared" si="55"/>
        <v>2261.6</v>
      </c>
      <c r="Z72" s="118">
        <f t="shared" si="55"/>
        <v>2052.1999999999998</v>
      </c>
      <c r="AA72" s="118">
        <f t="shared" si="55"/>
        <v>3029.5</v>
      </c>
      <c r="AB72" s="118">
        <f t="shared" si="55"/>
        <v>4188.3</v>
      </c>
      <c r="AC72" s="44">
        <f t="shared" si="45"/>
        <v>1429.4</v>
      </c>
      <c r="AD72" s="128">
        <f>RCF!C$13</f>
        <v>13.114000000000001</v>
      </c>
      <c r="AE72" s="118">
        <f t="shared" si="56"/>
        <v>2358.5</v>
      </c>
      <c r="AF72" s="118">
        <f t="shared" si="56"/>
        <v>3001.7</v>
      </c>
      <c r="AG72" s="118">
        <f t="shared" si="56"/>
        <v>4288.2</v>
      </c>
      <c r="AH72" s="44">
        <f t="shared" si="46"/>
        <v>1431.8</v>
      </c>
      <c r="AI72" s="128">
        <f>RCF!C$31</f>
        <v>13.135999999999999</v>
      </c>
      <c r="AJ72" s="44">
        <f t="shared" si="47"/>
        <v>0</v>
      </c>
      <c r="AK72" s="128">
        <v>0</v>
      </c>
      <c r="AL72" s="44">
        <f t="shared" si="48"/>
        <v>1484.5</v>
      </c>
      <c r="AM72" s="128">
        <f>RCF!C$33</f>
        <v>13.62</v>
      </c>
      <c r="AN72" s="118">
        <f t="shared" si="36"/>
        <v>2226.6999999999998</v>
      </c>
      <c r="AO72" s="44">
        <f t="shared" si="49"/>
        <v>1497.2</v>
      </c>
      <c r="AP72" s="128">
        <f>RCF!C$35</f>
        <v>13.736000000000001</v>
      </c>
      <c r="AQ72" s="118">
        <f t="shared" si="57"/>
        <v>1946.3</v>
      </c>
      <c r="AR72" s="118">
        <f t="shared" si="57"/>
        <v>2170.9</v>
      </c>
      <c r="AS72" s="44">
        <f t="shared" si="50"/>
        <v>1465.8</v>
      </c>
      <c r="AT72" s="128">
        <f>RCF!C$37</f>
        <v>13.448</v>
      </c>
      <c r="AU72" s="44">
        <f t="shared" si="51"/>
        <v>1480.3</v>
      </c>
      <c r="AV72" s="128">
        <f>RCF!C$39</f>
        <v>13.581</v>
      </c>
      <c r="AW72" s="44">
        <f t="shared" si="52"/>
        <v>1382.3</v>
      </c>
      <c r="AX72" s="128">
        <f>RCF!C$41</f>
        <v>12.682</v>
      </c>
    </row>
    <row r="73" spans="1:50" s="64" customFormat="1" x14ac:dyDescent="0.2">
      <c r="A73" s="49" t="s">
        <v>84</v>
      </c>
      <c r="B73" s="50" t="s">
        <v>153</v>
      </c>
      <c r="C73" s="51">
        <v>160</v>
      </c>
      <c r="D73" s="44">
        <f t="shared" si="58"/>
        <v>7442.9</v>
      </c>
      <c r="E73" s="43">
        <f>RCF!C$43</f>
        <v>46.518000000000001</v>
      </c>
      <c r="F73" s="44">
        <f t="shared" si="38"/>
        <v>2110.5</v>
      </c>
      <c r="G73" s="127">
        <f>RCF!C$5</f>
        <v>13.191000000000001</v>
      </c>
      <c r="H73" s="44">
        <f t="shared" si="39"/>
        <v>2110.6</v>
      </c>
      <c r="I73" s="127">
        <f t="shared" si="40"/>
        <v>13.191000000000001</v>
      </c>
      <c r="J73" s="118">
        <f t="shared" si="53"/>
        <v>2321.6</v>
      </c>
      <c r="K73" s="118">
        <f t="shared" si="53"/>
        <v>2849.3</v>
      </c>
      <c r="L73" s="118">
        <f t="shared" si="53"/>
        <v>3165.8</v>
      </c>
      <c r="M73" s="118">
        <f t="shared" si="53"/>
        <v>4221.1000000000004</v>
      </c>
      <c r="N73" s="118">
        <f t="shared" si="53"/>
        <v>4537.7</v>
      </c>
      <c r="O73" s="44">
        <f t="shared" si="41"/>
        <v>2100.4</v>
      </c>
      <c r="P73" s="127">
        <f>RCF!C$7</f>
        <v>13.128</v>
      </c>
      <c r="Q73" s="118">
        <f t="shared" si="54"/>
        <v>2730.5</v>
      </c>
      <c r="R73" s="118">
        <f t="shared" si="54"/>
        <v>3150.6</v>
      </c>
      <c r="S73" s="44">
        <f t="shared" si="42"/>
        <v>2049.4</v>
      </c>
      <c r="T73" s="127">
        <f>RCF!C$9</f>
        <v>12.808999999999999</v>
      </c>
      <c r="U73" s="44">
        <f t="shared" si="43"/>
        <v>2049.4</v>
      </c>
      <c r="V73" s="128">
        <f t="shared" si="44"/>
        <v>12.808999999999999</v>
      </c>
      <c r="W73" s="118">
        <f t="shared" si="55"/>
        <v>2254.3000000000002</v>
      </c>
      <c r="X73" s="118">
        <f t="shared" si="55"/>
        <v>2807.6</v>
      </c>
      <c r="Y73" s="118">
        <f t="shared" si="55"/>
        <v>3320</v>
      </c>
      <c r="Z73" s="118">
        <f t="shared" si="55"/>
        <v>3012.6</v>
      </c>
      <c r="AA73" s="118">
        <f t="shared" si="55"/>
        <v>4447.1000000000004</v>
      </c>
      <c r="AB73" s="118">
        <f t="shared" si="55"/>
        <v>6148.2</v>
      </c>
      <c r="AC73" s="44">
        <f t="shared" si="45"/>
        <v>2098.1999999999998</v>
      </c>
      <c r="AD73" s="128">
        <f>RCF!C$13</f>
        <v>13.114000000000001</v>
      </c>
      <c r="AE73" s="118">
        <f t="shared" si="56"/>
        <v>3462</v>
      </c>
      <c r="AF73" s="118">
        <f t="shared" si="56"/>
        <v>4406.2</v>
      </c>
      <c r="AG73" s="118">
        <f t="shared" si="56"/>
        <v>6294.6</v>
      </c>
      <c r="AH73" s="44">
        <f t="shared" si="46"/>
        <v>2101.6999999999998</v>
      </c>
      <c r="AI73" s="128">
        <f>RCF!C$31</f>
        <v>13.135999999999999</v>
      </c>
      <c r="AJ73" s="44">
        <f t="shared" si="47"/>
        <v>0</v>
      </c>
      <c r="AK73" s="128">
        <v>0</v>
      </c>
      <c r="AL73" s="44">
        <f t="shared" si="48"/>
        <v>2179.1999999999998</v>
      </c>
      <c r="AM73" s="128">
        <f>RCF!C$33</f>
        <v>13.62</v>
      </c>
      <c r="AN73" s="118">
        <f t="shared" si="36"/>
        <v>3268.8</v>
      </c>
      <c r="AO73" s="44">
        <f t="shared" si="49"/>
        <v>2197.6999999999998</v>
      </c>
      <c r="AP73" s="128">
        <f>RCF!C$35</f>
        <v>13.736000000000001</v>
      </c>
      <c r="AQ73" s="118">
        <f t="shared" si="57"/>
        <v>2857</v>
      </c>
      <c r="AR73" s="118">
        <f t="shared" si="57"/>
        <v>3186.6</v>
      </c>
      <c r="AS73" s="44">
        <f t="shared" si="50"/>
        <v>2151.6</v>
      </c>
      <c r="AT73" s="128">
        <f>RCF!C$37</f>
        <v>13.448</v>
      </c>
      <c r="AU73" s="44">
        <f t="shared" si="51"/>
        <v>2172.9</v>
      </c>
      <c r="AV73" s="128">
        <f>RCF!C$39</f>
        <v>13.581</v>
      </c>
      <c r="AW73" s="44">
        <f t="shared" si="52"/>
        <v>2029.1</v>
      </c>
      <c r="AX73" s="128">
        <f>RCF!C$41</f>
        <v>12.682</v>
      </c>
    </row>
    <row r="74" spans="1:50" s="64" customFormat="1" x14ac:dyDescent="0.2">
      <c r="A74" s="49" t="s">
        <v>107</v>
      </c>
      <c r="B74" s="50" t="s">
        <v>154</v>
      </c>
      <c r="C74" s="51">
        <v>160</v>
      </c>
      <c r="D74" s="44">
        <f t="shared" si="58"/>
        <v>7442.9</v>
      </c>
      <c r="E74" s="43">
        <f>RCF!C$43</f>
        <v>46.518000000000001</v>
      </c>
      <c r="F74" s="44">
        <f t="shared" si="38"/>
        <v>2110.5</v>
      </c>
      <c r="G74" s="127">
        <f>RCF!C$5</f>
        <v>13.191000000000001</v>
      </c>
      <c r="H74" s="44">
        <f t="shared" si="39"/>
        <v>2110.6</v>
      </c>
      <c r="I74" s="127">
        <f t="shared" si="40"/>
        <v>13.191000000000001</v>
      </c>
      <c r="J74" s="118">
        <f t="shared" si="53"/>
        <v>2321.6</v>
      </c>
      <c r="K74" s="118">
        <f t="shared" si="53"/>
        <v>2849.3</v>
      </c>
      <c r="L74" s="118">
        <f t="shared" si="53"/>
        <v>3165.8</v>
      </c>
      <c r="M74" s="118">
        <f t="shared" si="53"/>
        <v>4221.1000000000004</v>
      </c>
      <c r="N74" s="118">
        <f t="shared" si="53"/>
        <v>4537.7</v>
      </c>
      <c r="O74" s="44">
        <f t="shared" si="41"/>
        <v>2100.4</v>
      </c>
      <c r="P74" s="127">
        <f>RCF!C$7</f>
        <v>13.128</v>
      </c>
      <c r="Q74" s="118">
        <f t="shared" si="54"/>
        <v>2730.5</v>
      </c>
      <c r="R74" s="118">
        <f t="shared" si="54"/>
        <v>3150.6</v>
      </c>
      <c r="S74" s="44">
        <f t="shared" si="42"/>
        <v>2049.4</v>
      </c>
      <c r="T74" s="127">
        <f>RCF!C$9</f>
        <v>12.808999999999999</v>
      </c>
      <c r="U74" s="44">
        <f t="shared" si="43"/>
        <v>2049.4</v>
      </c>
      <c r="V74" s="128">
        <f t="shared" si="44"/>
        <v>12.808999999999999</v>
      </c>
      <c r="W74" s="118">
        <f t="shared" si="55"/>
        <v>2254.3000000000002</v>
      </c>
      <c r="X74" s="118">
        <f t="shared" si="55"/>
        <v>2807.6</v>
      </c>
      <c r="Y74" s="118">
        <f t="shared" si="55"/>
        <v>3320</v>
      </c>
      <c r="Z74" s="118">
        <f t="shared" si="55"/>
        <v>3012.6</v>
      </c>
      <c r="AA74" s="118">
        <f t="shared" si="55"/>
        <v>4447.1000000000004</v>
      </c>
      <c r="AB74" s="118">
        <f t="shared" si="55"/>
        <v>6148.2</v>
      </c>
      <c r="AC74" s="44">
        <f t="shared" si="45"/>
        <v>2098.1999999999998</v>
      </c>
      <c r="AD74" s="128">
        <f>RCF!C$13</f>
        <v>13.114000000000001</v>
      </c>
      <c r="AE74" s="118">
        <f t="shared" si="56"/>
        <v>3462</v>
      </c>
      <c r="AF74" s="118">
        <f t="shared" si="56"/>
        <v>4406.2</v>
      </c>
      <c r="AG74" s="118">
        <f t="shared" si="56"/>
        <v>6294.6</v>
      </c>
      <c r="AH74" s="44">
        <f t="shared" si="46"/>
        <v>2101.6999999999998</v>
      </c>
      <c r="AI74" s="128">
        <f>RCF!C$31</f>
        <v>13.135999999999999</v>
      </c>
      <c r="AJ74" s="44">
        <f t="shared" si="47"/>
        <v>0</v>
      </c>
      <c r="AK74" s="128">
        <v>0</v>
      </c>
      <c r="AL74" s="44">
        <f t="shared" si="48"/>
        <v>2179.1999999999998</v>
      </c>
      <c r="AM74" s="128">
        <f>RCF!C$33</f>
        <v>13.62</v>
      </c>
      <c r="AN74" s="118">
        <f t="shared" si="36"/>
        <v>3268.8</v>
      </c>
      <c r="AO74" s="44">
        <f t="shared" si="49"/>
        <v>2197.6999999999998</v>
      </c>
      <c r="AP74" s="128">
        <f>RCF!C$35</f>
        <v>13.736000000000001</v>
      </c>
      <c r="AQ74" s="118">
        <f t="shared" si="57"/>
        <v>2857</v>
      </c>
      <c r="AR74" s="118">
        <f t="shared" si="57"/>
        <v>3186.6</v>
      </c>
      <c r="AS74" s="44">
        <f t="shared" si="50"/>
        <v>2151.6</v>
      </c>
      <c r="AT74" s="128">
        <f>RCF!C$37</f>
        <v>13.448</v>
      </c>
      <c r="AU74" s="44">
        <f t="shared" si="51"/>
        <v>2172.9</v>
      </c>
      <c r="AV74" s="128">
        <f>RCF!C$39</f>
        <v>13.581</v>
      </c>
      <c r="AW74" s="44">
        <f t="shared" si="52"/>
        <v>2029.1</v>
      </c>
      <c r="AX74" s="128">
        <f>RCF!C$41</f>
        <v>12.682</v>
      </c>
    </row>
    <row r="75" spans="1:50" s="64" customFormat="1" ht="25.5" x14ac:dyDescent="0.2">
      <c r="A75" s="49" t="s">
        <v>60</v>
      </c>
      <c r="B75" s="50" t="s">
        <v>155</v>
      </c>
      <c r="C75" s="51">
        <v>280</v>
      </c>
      <c r="D75" s="44">
        <f t="shared" si="58"/>
        <v>13025</v>
      </c>
      <c r="E75" s="43">
        <f>RCF!C$43</f>
        <v>46.518000000000001</v>
      </c>
      <c r="F75" s="44">
        <f t="shared" si="38"/>
        <v>3693.4</v>
      </c>
      <c r="G75" s="127">
        <f>RCF!C$5</f>
        <v>13.191000000000001</v>
      </c>
      <c r="H75" s="44">
        <f t="shared" si="39"/>
        <v>3693.5</v>
      </c>
      <c r="I75" s="127">
        <f t="shared" si="40"/>
        <v>13.191000000000001</v>
      </c>
      <c r="J75" s="118">
        <f t="shared" si="53"/>
        <v>4062.8</v>
      </c>
      <c r="K75" s="118">
        <f t="shared" si="53"/>
        <v>4986.2</v>
      </c>
      <c r="L75" s="118">
        <f t="shared" si="53"/>
        <v>5540.2</v>
      </c>
      <c r="M75" s="118">
        <f t="shared" si="53"/>
        <v>7387</v>
      </c>
      <c r="N75" s="118">
        <f t="shared" si="53"/>
        <v>7941</v>
      </c>
      <c r="O75" s="44">
        <f t="shared" si="41"/>
        <v>3675.8</v>
      </c>
      <c r="P75" s="127">
        <f>RCF!C$7</f>
        <v>13.128</v>
      </c>
      <c r="Q75" s="118">
        <f t="shared" si="54"/>
        <v>4778.5</v>
      </c>
      <c r="R75" s="118">
        <f t="shared" si="54"/>
        <v>5513.7</v>
      </c>
      <c r="S75" s="44">
        <f t="shared" si="42"/>
        <v>3586.5</v>
      </c>
      <c r="T75" s="127">
        <f>RCF!C$9</f>
        <v>12.808999999999999</v>
      </c>
      <c r="U75" s="44">
        <f t="shared" si="43"/>
        <v>3586.5</v>
      </c>
      <c r="V75" s="128">
        <f t="shared" si="44"/>
        <v>12.808999999999999</v>
      </c>
      <c r="W75" s="118">
        <f t="shared" si="55"/>
        <v>3945.1</v>
      </c>
      <c r="X75" s="118">
        <f t="shared" si="55"/>
        <v>4913.5</v>
      </c>
      <c r="Y75" s="118">
        <f t="shared" si="55"/>
        <v>5810.1</v>
      </c>
      <c r="Z75" s="118">
        <f t="shared" si="55"/>
        <v>5272.1</v>
      </c>
      <c r="AA75" s="118">
        <f t="shared" si="55"/>
        <v>7782.7</v>
      </c>
      <c r="AB75" s="118">
        <f t="shared" si="55"/>
        <v>10759.5</v>
      </c>
      <c r="AC75" s="44">
        <f t="shared" si="45"/>
        <v>3671.9</v>
      </c>
      <c r="AD75" s="128">
        <f>RCF!C$13</f>
        <v>13.114000000000001</v>
      </c>
      <c r="AE75" s="118">
        <f t="shared" si="56"/>
        <v>6058.6</v>
      </c>
      <c r="AF75" s="118">
        <f t="shared" si="56"/>
        <v>7711</v>
      </c>
      <c r="AG75" s="118">
        <f t="shared" si="56"/>
        <v>11015.7</v>
      </c>
      <c r="AH75" s="44">
        <f t="shared" si="46"/>
        <v>3678</v>
      </c>
      <c r="AI75" s="128">
        <f>RCF!C$31</f>
        <v>13.135999999999999</v>
      </c>
      <c r="AJ75" s="44">
        <f t="shared" si="47"/>
        <v>0</v>
      </c>
      <c r="AK75" s="128">
        <v>0</v>
      </c>
      <c r="AL75" s="44">
        <f t="shared" si="48"/>
        <v>3813.6</v>
      </c>
      <c r="AM75" s="128">
        <f>RCF!C$33</f>
        <v>13.62</v>
      </c>
      <c r="AN75" s="118">
        <f t="shared" si="36"/>
        <v>5720.4</v>
      </c>
      <c r="AO75" s="44">
        <f t="shared" si="49"/>
        <v>3846</v>
      </c>
      <c r="AP75" s="128">
        <f>RCF!C$35</f>
        <v>13.736000000000001</v>
      </c>
      <c r="AQ75" s="118">
        <f t="shared" si="57"/>
        <v>4999.8</v>
      </c>
      <c r="AR75" s="118">
        <f t="shared" si="57"/>
        <v>5576.7</v>
      </c>
      <c r="AS75" s="44">
        <f t="shared" si="50"/>
        <v>3765.4</v>
      </c>
      <c r="AT75" s="128">
        <f>RCF!C$37</f>
        <v>13.448</v>
      </c>
      <c r="AU75" s="44">
        <f t="shared" si="51"/>
        <v>3802.6</v>
      </c>
      <c r="AV75" s="128">
        <f>RCF!C$39</f>
        <v>13.581</v>
      </c>
      <c r="AW75" s="44">
        <f t="shared" si="52"/>
        <v>3550.9</v>
      </c>
      <c r="AX75" s="128">
        <f>RCF!C$41</f>
        <v>12.682</v>
      </c>
    </row>
    <row r="76" spans="1:50" s="64" customFormat="1" x14ac:dyDescent="0.2">
      <c r="A76" s="49" t="s">
        <v>81</v>
      </c>
      <c r="B76" s="50" t="s">
        <v>156</v>
      </c>
      <c r="C76" s="51">
        <v>165</v>
      </c>
      <c r="D76" s="44">
        <f t="shared" si="58"/>
        <v>7675.5</v>
      </c>
      <c r="E76" s="43">
        <f>RCF!C$43</f>
        <v>46.518000000000001</v>
      </c>
      <c r="F76" s="44">
        <f t="shared" si="38"/>
        <v>2176.5</v>
      </c>
      <c r="G76" s="127">
        <f>RCF!C$5</f>
        <v>13.191000000000001</v>
      </c>
      <c r="H76" s="44">
        <f t="shared" si="39"/>
        <v>2176.5</v>
      </c>
      <c r="I76" s="127">
        <f t="shared" si="40"/>
        <v>13.191000000000001</v>
      </c>
      <c r="J76" s="118">
        <f t="shared" si="53"/>
        <v>2394.1999999999998</v>
      </c>
      <c r="K76" s="118">
        <f t="shared" si="53"/>
        <v>2938.3</v>
      </c>
      <c r="L76" s="118">
        <f t="shared" si="53"/>
        <v>3264.8</v>
      </c>
      <c r="M76" s="118">
        <f t="shared" si="53"/>
        <v>4353</v>
      </c>
      <c r="N76" s="118">
        <f t="shared" si="53"/>
        <v>4679.5</v>
      </c>
      <c r="O76" s="44">
        <f t="shared" si="41"/>
        <v>2166.1</v>
      </c>
      <c r="P76" s="127">
        <f>RCF!C$7</f>
        <v>13.128</v>
      </c>
      <c r="Q76" s="118">
        <f t="shared" si="54"/>
        <v>2815.9</v>
      </c>
      <c r="R76" s="118">
        <f t="shared" si="54"/>
        <v>3249.1</v>
      </c>
      <c r="S76" s="44">
        <f t="shared" si="42"/>
        <v>2113.4</v>
      </c>
      <c r="T76" s="127">
        <f>RCF!C$9</f>
        <v>12.808999999999999</v>
      </c>
      <c r="U76" s="44">
        <f t="shared" si="43"/>
        <v>2113.4</v>
      </c>
      <c r="V76" s="128">
        <f t="shared" si="44"/>
        <v>12.808999999999999</v>
      </c>
      <c r="W76" s="118">
        <f t="shared" si="55"/>
        <v>2324.6999999999998</v>
      </c>
      <c r="X76" s="118">
        <f t="shared" si="55"/>
        <v>2895.3</v>
      </c>
      <c r="Y76" s="118">
        <f t="shared" si="55"/>
        <v>3423.7</v>
      </c>
      <c r="Z76" s="118">
        <f t="shared" si="55"/>
        <v>3106.6</v>
      </c>
      <c r="AA76" s="118">
        <f t="shared" si="55"/>
        <v>4586</v>
      </c>
      <c r="AB76" s="118">
        <f t="shared" si="55"/>
        <v>6340.2</v>
      </c>
      <c r="AC76" s="44">
        <f t="shared" si="45"/>
        <v>2163.8000000000002</v>
      </c>
      <c r="AD76" s="128">
        <f>RCF!C$13</f>
        <v>13.114000000000001</v>
      </c>
      <c r="AE76" s="118">
        <f t="shared" si="56"/>
        <v>3570.3</v>
      </c>
      <c r="AF76" s="118">
        <f t="shared" si="56"/>
        <v>4544</v>
      </c>
      <c r="AG76" s="118">
        <f t="shared" si="56"/>
        <v>6491.4</v>
      </c>
      <c r="AH76" s="44">
        <f t="shared" si="46"/>
        <v>2167.4</v>
      </c>
      <c r="AI76" s="128">
        <f>RCF!C$31</f>
        <v>13.135999999999999</v>
      </c>
      <c r="AJ76" s="44">
        <f t="shared" si="47"/>
        <v>0</v>
      </c>
      <c r="AK76" s="128">
        <v>0</v>
      </c>
      <c r="AL76" s="44">
        <f t="shared" si="48"/>
        <v>2247.3000000000002</v>
      </c>
      <c r="AM76" s="128">
        <f>RCF!C$33</f>
        <v>13.62</v>
      </c>
      <c r="AN76" s="118">
        <f t="shared" si="36"/>
        <v>3370.9</v>
      </c>
      <c r="AO76" s="44">
        <f t="shared" si="49"/>
        <v>2266.4</v>
      </c>
      <c r="AP76" s="128">
        <f>RCF!C$35</f>
        <v>13.736000000000001</v>
      </c>
      <c r="AQ76" s="118">
        <f t="shared" si="57"/>
        <v>2946.3</v>
      </c>
      <c r="AR76" s="118">
        <f t="shared" si="57"/>
        <v>3286.2</v>
      </c>
      <c r="AS76" s="44">
        <f t="shared" si="50"/>
        <v>2218.9</v>
      </c>
      <c r="AT76" s="128">
        <f>RCF!C$37</f>
        <v>13.448</v>
      </c>
      <c r="AU76" s="44">
        <f t="shared" si="51"/>
        <v>2240.8000000000002</v>
      </c>
      <c r="AV76" s="128">
        <f>RCF!C$39</f>
        <v>13.581</v>
      </c>
      <c r="AW76" s="44">
        <f t="shared" si="52"/>
        <v>2092.5</v>
      </c>
      <c r="AX76" s="128">
        <f>RCF!C$41</f>
        <v>12.682</v>
      </c>
    </row>
    <row r="77" spans="1:50" s="64" customFormat="1" x14ac:dyDescent="0.2">
      <c r="A77" s="49" t="s">
        <v>72</v>
      </c>
      <c r="B77" s="50" t="s">
        <v>157</v>
      </c>
      <c r="C77" s="51">
        <v>134</v>
      </c>
      <c r="D77" s="44">
        <f t="shared" si="58"/>
        <v>6233.4</v>
      </c>
      <c r="E77" s="43">
        <f>RCF!C$43</f>
        <v>46.518000000000001</v>
      </c>
      <c r="F77" s="44">
        <f t="shared" si="38"/>
        <v>1767.5</v>
      </c>
      <c r="G77" s="127">
        <f>RCF!C$5</f>
        <v>13.191000000000001</v>
      </c>
      <c r="H77" s="44">
        <f t="shared" si="39"/>
        <v>1767.6</v>
      </c>
      <c r="I77" s="127">
        <f t="shared" si="40"/>
        <v>13.191000000000001</v>
      </c>
      <c r="J77" s="118">
        <f t="shared" si="53"/>
        <v>1944.4</v>
      </c>
      <c r="K77" s="118">
        <f t="shared" si="53"/>
        <v>2386.3000000000002</v>
      </c>
      <c r="L77" s="118">
        <f t="shared" si="53"/>
        <v>2651.4</v>
      </c>
      <c r="M77" s="118">
        <f t="shared" si="53"/>
        <v>3535.2</v>
      </c>
      <c r="N77" s="118">
        <f t="shared" si="53"/>
        <v>3800.3</v>
      </c>
      <c r="O77" s="44">
        <f t="shared" si="41"/>
        <v>1759.1</v>
      </c>
      <c r="P77" s="127">
        <f>RCF!C$7</f>
        <v>13.128</v>
      </c>
      <c r="Q77" s="118">
        <f t="shared" si="54"/>
        <v>2286.8000000000002</v>
      </c>
      <c r="R77" s="118">
        <f t="shared" si="54"/>
        <v>2638.6</v>
      </c>
      <c r="S77" s="44">
        <f t="shared" si="42"/>
        <v>1716.4</v>
      </c>
      <c r="T77" s="127">
        <f>RCF!C$9</f>
        <v>12.808999999999999</v>
      </c>
      <c r="U77" s="44">
        <f t="shared" si="43"/>
        <v>1716.4</v>
      </c>
      <c r="V77" s="128">
        <f t="shared" si="44"/>
        <v>12.808999999999999</v>
      </c>
      <c r="W77" s="118">
        <f t="shared" si="55"/>
        <v>1888</v>
      </c>
      <c r="X77" s="118">
        <f t="shared" si="55"/>
        <v>2351.4</v>
      </c>
      <c r="Y77" s="118">
        <f t="shared" si="55"/>
        <v>2780.5</v>
      </c>
      <c r="Z77" s="118">
        <f t="shared" si="55"/>
        <v>2523.1</v>
      </c>
      <c r="AA77" s="118">
        <f t="shared" si="55"/>
        <v>3724.5</v>
      </c>
      <c r="AB77" s="118">
        <f t="shared" si="55"/>
        <v>5149.2</v>
      </c>
      <c r="AC77" s="44">
        <f t="shared" si="45"/>
        <v>1757.2</v>
      </c>
      <c r="AD77" s="128">
        <f>RCF!C$13</f>
        <v>13.114000000000001</v>
      </c>
      <c r="AE77" s="118">
        <f t="shared" si="56"/>
        <v>2899.4</v>
      </c>
      <c r="AF77" s="118">
        <f t="shared" si="56"/>
        <v>3690.1</v>
      </c>
      <c r="AG77" s="118">
        <f t="shared" si="56"/>
        <v>5271.6</v>
      </c>
      <c r="AH77" s="44">
        <f t="shared" si="46"/>
        <v>1760.2</v>
      </c>
      <c r="AI77" s="128">
        <f>RCF!C$31</f>
        <v>13.135999999999999</v>
      </c>
      <c r="AJ77" s="44">
        <f t="shared" si="47"/>
        <v>0</v>
      </c>
      <c r="AK77" s="128">
        <v>0</v>
      </c>
      <c r="AL77" s="44">
        <f t="shared" si="48"/>
        <v>1825</v>
      </c>
      <c r="AM77" s="128">
        <f>RCF!C$33</f>
        <v>13.62</v>
      </c>
      <c r="AN77" s="118">
        <f t="shared" si="36"/>
        <v>2737.5</v>
      </c>
      <c r="AO77" s="44">
        <f t="shared" si="49"/>
        <v>1840.6</v>
      </c>
      <c r="AP77" s="128">
        <f>RCF!C$35</f>
        <v>13.736000000000001</v>
      </c>
      <c r="AQ77" s="118">
        <f t="shared" si="57"/>
        <v>2392.6999999999998</v>
      </c>
      <c r="AR77" s="118">
        <f t="shared" si="57"/>
        <v>2668.8</v>
      </c>
      <c r="AS77" s="44">
        <f t="shared" si="50"/>
        <v>1802</v>
      </c>
      <c r="AT77" s="128">
        <f>RCF!C$37</f>
        <v>13.448</v>
      </c>
      <c r="AU77" s="44">
        <f t="shared" si="51"/>
        <v>1819.8</v>
      </c>
      <c r="AV77" s="128">
        <f>RCF!C$39</f>
        <v>13.581</v>
      </c>
      <c r="AW77" s="44">
        <f t="shared" si="52"/>
        <v>1699.3</v>
      </c>
      <c r="AX77" s="128">
        <f>RCF!C$41</f>
        <v>12.682</v>
      </c>
    </row>
    <row r="78" spans="1:50" s="64" customFormat="1" x14ac:dyDescent="0.2">
      <c r="A78" s="49" t="s">
        <v>76</v>
      </c>
      <c r="B78" s="50" t="s">
        <v>158</v>
      </c>
      <c r="C78" s="51">
        <v>139.69999999999999</v>
      </c>
      <c r="D78" s="44">
        <f t="shared" si="58"/>
        <v>6498.6</v>
      </c>
      <c r="E78" s="43">
        <f>RCF!C$43</f>
        <v>46.518000000000001</v>
      </c>
      <c r="F78" s="44">
        <f t="shared" si="38"/>
        <v>1842.7</v>
      </c>
      <c r="G78" s="127">
        <f>RCF!C$5</f>
        <v>13.191000000000001</v>
      </c>
      <c r="H78" s="44">
        <f t="shared" si="39"/>
        <v>1842.8</v>
      </c>
      <c r="I78" s="127">
        <f t="shared" si="40"/>
        <v>13.191000000000001</v>
      </c>
      <c r="J78" s="118">
        <f t="shared" si="53"/>
        <v>2027.1</v>
      </c>
      <c r="K78" s="118">
        <f t="shared" si="53"/>
        <v>2487.8000000000002</v>
      </c>
      <c r="L78" s="118">
        <f t="shared" si="53"/>
        <v>2764.2</v>
      </c>
      <c r="M78" s="118">
        <f t="shared" si="53"/>
        <v>3685.6</v>
      </c>
      <c r="N78" s="118">
        <f t="shared" si="53"/>
        <v>3962</v>
      </c>
      <c r="O78" s="44">
        <f t="shared" si="41"/>
        <v>1833.9</v>
      </c>
      <c r="P78" s="127">
        <f>RCF!C$7</f>
        <v>13.128</v>
      </c>
      <c r="Q78" s="118">
        <f t="shared" si="54"/>
        <v>2384</v>
      </c>
      <c r="R78" s="118">
        <f t="shared" si="54"/>
        <v>2750.8</v>
      </c>
      <c r="S78" s="44">
        <f t="shared" si="42"/>
        <v>1789.4</v>
      </c>
      <c r="T78" s="127">
        <f>RCF!C$9</f>
        <v>12.808999999999999</v>
      </c>
      <c r="U78" s="44">
        <f t="shared" si="43"/>
        <v>1789.4</v>
      </c>
      <c r="V78" s="128">
        <f t="shared" si="44"/>
        <v>12.808999999999999</v>
      </c>
      <c r="W78" s="118">
        <f t="shared" si="55"/>
        <v>1968.3</v>
      </c>
      <c r="X78" s="118">
        <f t="shared" si="55"/>
        <v>2451.4</v>
      </c>
      <c r="Y78" s="118">
        <f t="shared" si="55"/>
        <v>2898.8</v>
      </c>
      <c r="Z78" s="118">
        <f t="shared" si="55"/>
        <v>2630.4</v>
      </c>
      <c r="AA78" s="118">
        <f t="shared" si="55"/>
        <v>3882.9</v>
      </c>
      <c r="AB78" s="118">
        <f t="shared" si="55"/>
        <v>5368.2</v>
      </c>
      <c r="AC78" s="44">
        <f t="shared" si="45"/>
        <v>1832</v>
      </c>
      <c r="AD78" s="128">
        <f>RCF!C$13</f>
        <v>13.114000000000001</v>
      </c>
      <c r="AE78" s="118">
        <f t="shared" si="56"/>
        <v>3022.8</v>
      </c>
      <c r="AF78" s="118">
        <f t="shared" si="56"/>
        <v>3847.2</v>
      </c>
      <c r="AG78" s="118">
        <f t="shared" si="56"/>
        <v>5496</v>
      </c>
      <c r="AH78" s="44">
        <f t="shared" si="46"/>
        <v>1835</v>
      </c>
      <c r="AI78" s="128">
        <f>RCF!C$31</f>
        <v>13.135999999999999</v>
      </c>
      <c r="AJ78" s="44">
        <f t="shared" si="47"/>
        <v>0</v>
      </c>
      <c r="AK78" s="128">
        <v>0</v>
      </c>
      <c r="AL78" s="44">
        <f t="shared" si="48"/>
        <v>1902.7</v>
      </c>
      <c r="AM78" s="128">
        <f>RCF!C$33</f>
        <v>13.62</v>
      </c>
      <c r="AN78" s="118">
        <f t="shared" si="36"/>
        <v>2854</v>
      </c>
      <c r="AO78" s="44">
        <f t="shared" si="49"/>
        <v>1918.9</v>
      </c>
      <c r="AP78" s="128">
        <f>RCF!C$35</f>
        <v>13.736000000000001</v>
      </c>
      <c r="AQ78" s="118">
        <f t="shared" si="57"/>
        <v>2494.5</v>
      </c>
      <c r="AR78" s="118">
        <f t="shared" si="57"/>
        <v>2782.4</v>
      </c>
      <c r="AS78" s="44">
        <f t="shared" si="50"/>
        <v>1878.6</v>
      </c>
      <c r="AT78" s="128">
        <f>RCF!C$37</f>
        <v>13.448</v>
      </c>
      <c r="AU78" s="44">
        <f t="shared" si="51"/>
        <v>1897.2</v>
      </c>
      <c r="AV78" s="128">
        <f>RCF!C$39</f>
        <v>13.581</v>
      </c>
      <c r="AW78" s="44">
        <f t="shared" si="52"/>
        <v>1771.6</v>
      </c>
      <c r="AX78" s="128">
        <f>RCF!C$41</f>
        <v>12.682</v>
      </c>
    </row>
    <row r="79" spans="1:50" s="64" customFormat="1" x14ac:dyDescent="0.2">
      <c r="A79" s="49" t="s">
        <v>108</v>
      </c>
      <c r="B79" s="50" t="s">
        <v>159</v>
      </c>
      <c r="C79" s="51">
        <v>128</v>
      </c>
      <c r="D79" s="44">
        <f t="shared" si="58"/>
        <v>5954.3</v>
      </c>
      <c r="E79" s="43">
        <f>RCF!C$43</f>
        <v>46.518000000000001</v>
      </c>
      <c r="F79" s="44">
        <f t="shared" si="38"/>
        <v>1688.4</v>
      </c>
      <c r="G79" s="127">
        <f>RCF!C$5</f>
        <v>13.191000000000001</v>
      </c>
      <c r="H79" s="44">
        <f t="shared" si="39"/>
        <v>1688.4</v>
      </c>
      <c r="I79" s="127">
        <f t="shared" si="40"/>
        <v>13.191000000000001</v>
      </c>
      <c r="J79" s="118">
        <f t="shared" si="53"/>
        <v>1857.3</v>
      </c>
      <c r="K79" s="118">
        <f t="shared" si="53"/>
        <v>2279.4</v>
      </c>
      <c r="L79" s="118">
        <f t="shared" si="53"/>
        <v>2532.6999999999998</v>
      </c>
      <c r="M79" s="118">
        <f t="shared" si="53"/>
        <v>3376.9</v>
      </c>
      <c r="N79" s="118">
        <f t="shared" si="53"/>
        <v>3630.2</v>
      </c>
      <c r="O79" s="44">
        <f t="shared" si="41"/>
        <v>1680.3</v>
      </c>
      <c r="P79" s="127">
        <f>RCF!C$7</f>
        <v>13.128</v>
      </c>
      <c r="Q79" s="118">
        <f t="shared" si="54"/>
        <v>2184.3000000000002</v>
      </c>
      <c r="R79" s="118">
        <f t="shared" si="54"/>
        <v>2520.4</v>
      </c>
      <c r="S79" s="44">
        <f t="shared" si="42"/>
        <v>1639.5</v>
      </c>
      <c r="T79" s="127">
        <f>RCF!C$9</f>
        <v>12.808999999999999</v>
      </c>
      <c r="U79" s="44">
        <f t="shared" si="43"/>
        <v>1639.5</v>
      </c>
      <c r="V79" s="128">
        <f t="shared" si="44"/>
        <v>12.808999999999999</v>
      </c>
      <c r="W79" s="118">
        <f t="shared" si="55"/>
        <v>1803.4</v>
      </c>
      <c r="X79" s="118">
        <f t="shared" si="55"/>
        <v>2246.1</v>
      </c>
      <c r="Y79" s="118">
        <f t="shared" si="55"/>
        <v>2655.9</v>
      </c>
      <c r="Z79" s="118">
        <f t="shared" si="55"/>
        <v>2410</v>
      </c>
      <c r="AA79" s="118">
        <f t="shared" si="55"/>
        <v>3557.7</v>
      </c>
      <c r="AB79" s="118">
        <f t="shared" si="55"/>
        <v>4918.5</v>
      </c>
      <c r="AC79" s="44">
        <f t="shared" si="45"/>
        <v>1678.5</v>
      </c>
      <c r="AD79" s="128">
        <f>RCF!C$13</f>
        <v>13.114000000000001</v>
      </c>
      <c r="AE79" s="118">
        <f t="shared" si="56"/>
        <v>2769.5</v>
      </c>
      <c r="AF79" s="118">
        <f t="shared" si="56"/>
        <v>3524.9</v>
      </c>
      <c r="AG79" s="118">
        <f t="shared" si="56"/>
        <v>5035.5</v>
      </c>
      <c r="AH79" s="44">
        <f t="shared" si="46"/>
        <v>1681.4</v>
      </c>
      <c r="AI79" s="128">
        <f>RCF!C$31</f>
        <v>13.135999999999999</v>
      </c>
      <c r="AJ79" s="44">
        <f t="shared" si="47"/>
        <v>0</v>
      </c>
      <c r="AK79" s="128">
        <v>0</v>
      </c>
      <c r="AL79" s="44">
        <f t="shared" si="48"/>
        <v>1743.3</v>
      </c>
      <c r="AM79" s="128">
        <f>RCF!C$33</f>
        <v>13.62</v>
      </c>
      <c r="AN79" s="118">
        <f t="shared" si="36"/>
        <v>2614.9</v>
      </c>
      <c r="AO79" s="44">
        <f t="shared" si="49"/>
        <v>1758.2</v>
      </c>
      <c r="AP79" s="128">
        <f>RCF!C$35</f>
        <v>13.736000000000001</v>
      </c>
      <c r="AQ79" s="118">
        <f t="shared" si="57"/>
        <v>2285.6</v>
      </c>
      <c r="AR79" s="118">
        <f t="shared" si="57"/>
        <v>2549.3000000000002</v>
      </c>
      <c r="AS79" s="44">
        <f t="shared" si="50"/>
        <v>1721.3</v>
      </c>
      <c r="AT79" s="128">
        <f>RCF!C$37</f>
        <v>13.448</v>
      </c>
      <c r="AU79" s="44">
        <f t="shared" si="51"/>
        <v>1738.3</v>
      </c>
      <c r="AV79" s="128">
        <f>RCF!C$39</f>
        <v>13.581</v>
      </c>
      <c r="AW79" s="44">
        <f t="shared" si="52"/>
        <v>1623.2</v>
      </c>
      <c r="AX79" s="128">
        <f>RCF!C$41</f>
        <v>12.682</v>
      </c>
    </row>
    <row r="80" spans="1:50" s="64" customFormat="1" x14ac:dyDescent="0.2">
      <c r="A80" s="49" t="s">
        <v>88</v>
      </c>
      <c r="B80" s="50" t="s">
        <v>160</v>
      </c>
      <c r="C80" s="51">
        <v>129.69999999999999</v>
      </c>
      <c r="D80" s="44">
        <f t="shared" si="58"/>
        <v>6033.4</v>
      </c>
      <c r="E80" s="43">
        <f>RCF!C$43</f>
        <v>46.518000000000001</v>
      </c>
      <c r="F80" s="44">
        <f t="shared" si="38"/>
        <v>1710.8</v>
      </c>
      <c r="G80" s="127">
        <f>RCF!C$5</f>
        <v>13.191000000000001</v>
      </c>
      <c r="H80" s="44">
        <f t="shared" si="39"/>
        <v>1710.9</v>
      </c>
      <c r="I80" s="127">
        <f t="shared" si="40"/>
        <v>13.191000000000001</v>
      </c>
      <c r="J80" s="118">
        <f t="shared" si="53"/>
        <v>1882</v>
      </c>
      <c r="K80" s="118">
        <f t="shared" si="53"/>
        <v>2309.6999999999998</v>
      </c>
      <c r="L80" s="118">
        <f t="shared" si="53"/>
        <v>2566.3000000000002</v>
      </c>
      <c r="M80" s="118">
        <f t="shared" si="53"/>
        <v>3421.7</v>
      </c>
      <c r="N80" s="118">
        <f t="shared" si="53"/>
        <v>3678.4</v>
      </c>
      <c r="O80" s="44">
        <f t="shared" si="41"/>
        <v>1702.7</v>
      </c>
      <c r="P80" s="127">
        <f>RCF!C$7</f>
        <v>13.128</v>
      </c>
      <c r="Q80" s="118">
        <f t="shared" si="54"/>
        <v>2213.5</v>
      </c>
      <c r="R80" s="118">
        <f t="shared" si="54"/>
        <v>2554</v>
      </c>
      <c r="S80" s="44">
        <f t="shared" si="42"/>
        <v>1661.3</v>
      </c>
      <c r="T80" s="127">
        <f>RCF!C$9</f>
        <v>12.808999999999999</v>
      </c>
      <c r="U80" s="44">
        <f t="shared" si="43"/>
        <v>1661.3</v>
      </c>
      <c r="V80" s="128">
        <f t="shared" si="44"/>
        <v>12.808999999999999</v>
      </c>
      <c r="W80" s="118">
        <f t="shared" si="55"/>
        <v>1827.4</v>
      </c>
      <c r="X80" s="118">
        <f t="shared" si="55"/>
        <v>2275.9</v>
      </c>
      <c r="Y80" s="118">
        <f t="shared" si="55"/>
        <v>2691.3</v>
      </c>
      <c r="Z80" s="118">
        <f t="shared" si="55"/>
        <v>2442.1</v>
      </c>
      <c r="AA80" s="118">
        <f t="shared" si="55"/>
        <v>3605</v>
      </c>
      <c r="AB80" s="118">
        <f t="shared" si="55"/>
        <v>4983.8999999999996</v>
      </c>
      <c r="AC80" s="44">
        <f t="shared" si="45"/>
        <v>1700.8</v>
      </c>
      <c r="AD80" s="128">
        <f>RCF!C$13</f>
        <v>13.114000000000001</v>
      </c>
      <c r="AE80" s="118">
        <f t="shared" si="56"/>
        <v>2806.3</v>
      </c>
      <c r="AF80" s="118">
        <f t="shared" si="56"/>
        <v>3571.7</v>
      </c>
      <c r="AG80" s="118">
        <f t="shared" si="56"/>
        <v>5102.3999999999996</v>
      </c>
      <c r="AH80" s="44">
        <f t="shared" si="46"/>
        <v>1703.7</v>
      </c>
      <c r="AI80" s="128">
        <f>RCF!C$31</f>
        <v>13.135999999999999</v>
      </c>
      <c r="AJ80" s="44">
        <f t="shared" si="47"/>
        <v>0</v>
      </c>
      <c r="AK80" s="128">
        <v>0</v>
      </c>
      <c r="AL80" s="44">
        <f t="shared" si="48"/>
        <v>1766.5</v>
      </c>
      <c r="AM80" s="128">
        <f>RCF!C$33</f>
        <v>13.62</v>
      </c>
      <c r="AN80" s="118">
        <f t="shared" si="36"/>
        <v>2649.7</v>
      </c>
      <c r="AO80" s="44">
        <f t="shared" si="49"/>
        <v>1781.5</v>
      </c>
      <c r="AP80" s="128">
        <f>RCF!C$35</f>
        <v>13.736000000000001</v>
      </c>
      <c r="AQ80" s="118">
        <f t="shared" si="57"/>
        <v>2315.9</v>
      </c>
      <c r="AR80" s="118">
        <f t="shared" si="57"/>
        <v>2583.1</v>
      </c>
      <c r="AS80" s="44">
        <f t="shared" si="50"/>
        <v>1744.2</v>
      </c>
      <c r="AT80" s="128">
        <f>RCF!C$37</f>
        <v>13.448</v>
      </c>
      <c r="AU80" s="44">
        <f t="shared" si="51"/>
        <v>1761.4</v>
      </c>
      <c r="AV80" s="128">
        <f>RCF!C$39</f>
        <v>13.581</v>
      </c>
      <c r="AW80" s="44">
        <f t="shared" si="52"/>
        <v>1644.8</v>
      </c>
      <c r="AX80" s="128">
        <f>RCF!C$41</f>
        <v>12.682</v>
      </c>
    </row>
    <row r="81" spans="1:50" s="64" customFormat="1" x14ac:dyDescent="0.2">
      <c r="A81" s="49" t="s">
        <v>74</v>
      </c>
      <c r="B81" s="50" t="s">
        <v>160</v>
      </c>
      <c r="C81" s="51">
        <v>160</v>
      </c>
      <c r="D81" s="44">
        <f t="shared" si="58"/>
        <v>7442.9</v>
      </c>
      <c r="E81" s="43">
        <f>RCF!C$43</f>
        <v>46.518000000000001</v>
      </c>
      <c r="F81" s="44">
        <f t="shared" si="38"/>
        <v>2110.5</v>
      </c>
      <c r="G81" s="127">
        <f>RCF!C$5</f>
        <v>13.191000000000001</v>
      </c>
      <c r="H81" s="44">
        <f t="shared" si="39"/>
        <v>2110.6</v>
      </c>
      <c r="I81" s="127">
        <f t="shared" si="40"/>
        <v>13.191000000000001</v>
      </c>
      <c r="J81" s="118">
        <f t="shared" si="53"/>
        <v>2321.6</v>
      </c>
      <c r="K81" s="118">
        <f t="shared" si="53"/>
        <v>2849.3</v>
      </c>
      <c r="L81" s="118">
        <f t="shared" si="53"/>
        <v>3165.8</v>
      </c>
      <c r="M81" s="118">
        <f t="shared" si="53"/>
        <v>4221.1000000000004</v>
      </c>
      <c r="N81" s="118">
        <f t="shared" si="53"/>
        <v>4537.7</v>
      </c>
      <c r="O81" s="44">
        <f t="shared" si="41"/>
        <v>2100.4</v>
      </c>
      <c r="P81" s="127">
        <f>RCF!C$7</f>
        <v>13.128</v>
      </c>
      <c r="Q81" s="118">
        <f t="shared" si="54"/>
        <v>2730.5</v>
      </c>
      <c r="R81" s="118">
        <f t="shared" si="54"/>
        <v>3150.6</v>
      </c>
      <c r="S81" s="44">
        <f t="shared" si="42"/>
        <v>2049.4</v>
      </c>
      <c r="T81" s="127">
        <f>RCF!C$9</f>
        <v>12.808999999999999</v>
      </c>
      <c r="U81" s="44">
        <f t="shared" si="43"/>
        <v>2049.4</v>
      </c>
      <c r="V81" s="128">
        <f t="shared" si="44"/>
        <v>12.808999999999999</v>
      </c>
      <c r="W81" s="118">
        <f t="shared" si="55"/>
        <v>2254.3000000000002</v>
      </c>
      <c r="X81" s="118">
        <f t="shared" si="55"/>
        <v>2807.6</v>
      </c>
      <c r="Y81" s="118">
        <f t="shared" si="55"/>
        <v>3320</v>
      </c>
      <c r="Z81" s="118">
        <f t="shared" si="55"/>
        <v>3012.6</v>
      </c>
      <c r="AA81" s="118">
        <f t="shared" si="55"/>
        <v>4447.1000000000004</v>
      </c>
      <c r="AB81" s="118">
        <f t="shared" si="55"/>
        <v>6148.2</v>
      </c>
      <c r="AC81" s="44">
        <f t="shared" si="45"/>
        <v>2098.1999999999998</v>
      </c>
      <c r="AD81" s="128">
        <f>RCF!C$13</f>
        <v>13.114000000000001</v>
      </c>
      <c r="AE81" s="118">
        <f t="shared" si="56"/>
        <v>3462</v>
      </c>
      <c r="AF81" s="118">
        <f t="shared" si="56"/>
        <v>4406.2</v>
      </c>
      <c r="AG81" s="118">
        <f t="shared" si="56"/>
        <v>6294.6</v>
      </c>
      <c r="AH81" s="44">
        <f t="shared" si="46"/>
        <v>2101.6999999999998</v>
      </c>
      <c r="AI81" s="128">
        <f>RCF!C$31</f>
        <v>13.135999999999999</v>
      </c>
      <c r="AJ81" s="44">
        <f t="shared" si="47"/>
        <v>0</v>
      </c>
      <c r="AK81" s="128">
        <v>0</v>
      </c>
      <c r="AL81" s="44">
        <f t="shared" si="48"/>
        <v>2179.1999999999998</v>
      </c>
      <c r="AM81" s="128">
        <f>RCF!C$33</f>
        <v>13.62</v>
      </c>
      <c r="AN81" s="118">
        <f t="shared" si="36"/>
        <v>3268.8</v>
      </c>
      <c r="AO81" s="44">
        <f t="shared" si="49"/>
        <v>2197.6999999999998</v>
      </c>
      <c r="AP81" s="128">
        <f>RCF!C$35</f>
        <v>13.736000000000001</v>
      </c>
      <c r="AQ81" s="118">
        <f t="shared" si="57"/>
        <v>2857</v>
      </c>
      <c r="AR81" s="118">
        <f t="shared" si="57"/>
        <v>3186.6</v>
      </c>
      <c r="AS81" s="44">
        <f t="shared" si="50"/>
        <v>2151.6</v>
      </c>
      <c r="AT81" s="128">
        <f>RCF!C$37</f>
        <v>13.448</v>
      </c>
      <c r="AU81" s="44">
        <f t="shared" si="51"/>
        <v>2172.9</v>
      </c>
      <c r="AV81" s="128">
        <f>RCF!C$39</f>
        <v>13.581</v>
      </c>
      <c r="AW81" s="44">
        <f t="shared" si="52"/>
        <v>2029.1</v>
      </c>
      <c r="AX81" s="128">
        <f>RCF!C$41</f>
        <v>12.682</v>
      </c>
    </row>
    <row r="82" spans="1:50" s="64" customFormat="1" x14ac:dyDescent="0.2">
      <c r="A82" s="49" t="s">
        <v>91</v>
      </c>
      <c r="B82" s="50" t="s">
        <v>161</v>
      </c>
      <c r="C82" s="51">
        <v>64</v>
      </c>
      <c r="D82" s="44">
        <f t="shared" si="58"/>
        <v>2977.2</v>
      </c>
      <c r="E82" s="43">
        <f>RCF!C$43</f>
        <v>46.518000000000001</v>
      </c>
      <c r="F82" s="44">
        <f t="shared" si="38"/>
        <v>844.2</v>
      </c>
      <c r="G82" s="127">
        <f>RCF!C$5</f>
        <v>13.191000000000001</v>
      </c>
      <c r="H82" s="44">
        <f t="shared" si="39"/>
        <v>844.2</v>
      </c>
      <c r="I82" s="127">
        <f t="shared" si="40"/>
        <v>13.191000000000001</v>
      </c>
      <c r="J82" s="118">
        <f t="shared" si="53"/>
        <v>928.6</v>
      </c>
      <c r="K82" s="118">
        <f t="shared" si="53"/>
        <v>1139.7</v>
      </c>
      <c r="L82" s="118">
        <f t="shared" si="53"/>
        <v>1266.3</v>
      </c>
      <c r="M82" s="118">
        <f t="shared" si="53"/>
        <v>1688.4</v>
      </c>
      <c r="N82" s="118">
        <f t="shared" si="53"/>
        <v>1815.1</v>
      </c>
      <c r="O82" s="44">
        <f t="shared" si="41"/>
        <v>840.1</v>
      </c>
      <c r="P82" s="127">
        <f>RCF!C$7</f>
        <v>13.128</v>
      </c>
      <c r="Q82" s="118">
        <f t="shared" si="54"/>
        <v>1092.0999999999999</v>
      </c>
      <c r="R82" s="118">
        <f t="shared" si="54"/>
        <v>1260.0999999999999</v>
      </c>
      <c r="S82" s="44">
        <f t="shared" si="42"/>
        <v>819.7</v>
      </c>
      <c r="T82" s="127">
        <f>RCF!C$9</f>
        <v>12.808999999999999</v>
      </c>
      <c r="U82" s="44">
        <f t="shared" si="43"/>
        <v>819.7</v>
      </c>
      <c r="V82" s="128">
        <f t="shared" si="44"/>
        <v>12.808999999999999</v>
      </c>
      <c r="W82" s="118">
        <f t="shared" si="55"/>
        <v>901.6</v>
      </c>
      <c r="X82" s="118">
        <f t="shared" si="55"/>
        <v>1122.9000000000001</v>
      </c>
      <c r="Y82" s="118">
        <f t="shared" si="55"/>
        <v>1327.9</v>
      </c>
      <c r="Z82" s="118">
        <f t="shared" si="55"/>
        <v>1204.9000000000001</v>
      </c>
      <c r="AA82" s="118">
        <f t="shared" si="55"/>
        <v>1778.7</v>
      </c>
      <c r="AB82" s="118">
        <f t="shared" si="55"/>
        <v>2459.1</v>
      </c>
      <c r="AC82" s="44">
        <f t="shared" si="45"/>
        <v>839.2</v>
      </c>
      <c r="AD82" s="128">
        <f>RCF!C$13</f>
        <v>13.114000000000001</v>
      </c>
      <c r="AE82" s="118">
        <f t="shared" si="56"/>
        <v>1384.7</v>
      </c>
      <c r="AF82" s="118">
        <f t="shared" si="56"/>
        <v>1762.3</v>
      </c>
      <c r="AG82" s="118">
        <f t="shared" si="56"/>
        <v>2517.6</v>
      </c>
      <c r="AH82" s="44">
        <f t="shared" si="46"/>
        <v>840.7</v>
      </c>
      <c r="AI82" s="128">
        <f>RCF!C$31</f>
        <v>13.135999999999999</v>
      </c>
      <c r="AJ82" s="44">
        <f t="shared" si="47"/>
        <v>0</v>
      </c>
      <c r="AK82" s="128">
        <v>0</v>
      </c>
      <c r="AL82" s="44">
        <f t="shared" si="48"/>
        <v>871.6</v>
      </c>
      <c r="AM82" s="128">
        <f>RCF!C$33</f>
        <v>13.62</v>
      </c>
      <c r="AN82" s="118">
        <f t="shared" si="36"/>
        <v>1307.4000000000001</v>
      </c>
      <c r="AO82" s="44">
        <f t="shared" si="49"/>
        <v>879.1</v>
      </c>
      <c r="AP82" s="128">
        <f>RCF!C$35</f>
        <v>13.736000000000001</v>
      </c>
      <c r="AQ82" s="118">
        <f t="shared" si="57"/>
        <v>1142.8</v>
      </c>
      <c r="AR82" s="118">
        <f t="shared" si="57"/>
        <v>1274.5999999999999</v>
      </c>
      <c r="AS82" s="44">
        <f t="shared" si="50"/>
        <v>860.6</v>
      </c>
      <c r="AT82" s="128">
        <f>RCF!C$37</f>
        <v>13.448</v>
      </c>
      <c r="AU82" s="44">
        <f t="shared" si="51"/>
        <v>869.1</v>
      </c>
      <c r="AV82" s="128">
        <f>RCF!C$39</f>
        <v>13.581</v>
      </c>
      <c r="AW82" s="44">
        <f t="shared" si="52"/>
        <v>811.6</v>
      </c>
      <c r="AX82" s="128">
        <f>RCF!C$41</f>
        <v>12.682</v>
      </c>
    </row>
    <row r="83" spans="1:50" s="64" customFormat="1" x14ac:dyDescent="0.2">
      <c r="A83" s="49" t="s">
        <v>73</v>
      </c>
      <c r="B83" s="50" t="s">
        <v>162</v>
      </c>
      <c r="C83" s="51">
        <v>98.7</v>
      </c>
      <c r="D83" s="44">
        <f t="shared" si="58"/>
        <v>4591.3</v>
      </c>
      <c r="E83" s="43">
        <f>RCF!C$43</f>
        <v>46.518000000000001</v>
      </c>
      <c r="F83" s="44">
        <f t="shared" si="38"/>
        <v>1301.9000000000001</v>
      </c>
      <c r="G83" s="127">
        <f>RCF!C$5</f>
        <v>13.191000000000001</v>
      </c>
      <c r="H83" s="44">
        <f t="shared" si="39"/>
        <v>1302</v>
      </c>
      <c r="I83" s="127">
        <f t="shared" si="40"/>
        <v>13.191000000000001</v>
      </c>
      <c r="J83" s="118">
        <f t="shared" si="53"/>
        <v>1432.1</v>
      </c>
      <c r="K83" s="118">
        <f t="shared" si="53"/>
        <v>1757.6</v>
      </c>
      <c r="L83" s="118">
        <f t="shared" si="53"/>
        <v>1952.9</v>
      </c>
      <c r="M83" s="118">
        <f t="shared" si="53"/>
        <v>2603.9</v>
      </c>
      <c r="N83" s="118">
        <f t="shared" si="53"/>
        <v>2799.2</v>
      </c>
      <c r="O83" s="44">
        <f t="shared" si="41"/>
        <v>1295.7</v>
      </c>
      <c r="P83" s="127">
        <f>RCF!C$7</f>
        <v>13.128</v>
      </c>
      <c r="Q83" s="118">
        <f t="shared" si="54"/>
        <v>1684.4</v>
      </c>
      <c r="R83" s="118">
        <f t="shared" si="54"/>
        <v>1943.5</v>
      </c>
      <c r="S83" s="44">
        <f t="shared" si="42"/>
        <v>1264.2</v>
      </c>
      <c r="T83" s="127">
        <f>RCF!C$9</f>
        <v>12.808999999999999</v>
      </c>
      <c r="U83" s="44">
        <f t="shared" si="43"/>
        <v>1264.2</v>
      </c>
      <c r="V83" s="128">
        <f t="shared" si="44"/>
        <v>12.808999999999999</v>
      </c>
      <c r="W83" s="118">
        <f t="shared" si="55"/>
        <v>1390.6</v>
      </c>
      <c r="X83" s="118">
        <f t="shared" si="55"/>
        <v>1731.9</v>
      </c>
      <c r="Y83" s="118">
        <f t="shared" si="55"/>
        <v>2048</v>
      </c>
      <c r="Z83" s="118">
        <f t="shared" si="55"/>
        <v>1858.3</v>
      </c>
      <c r="AA83" s="118">
        <f t="shared" si="55"/>
        <v>2743.3</v>
      </c>
      <c r="AB83" s="118">
        <f t="shared" si="55"/>
        <v>3792.6</v>
      </c>
      <c r="AC83" s="44">
        <f t="shared" si="45"/>
        <v>1294.3</v>
      </c>
      <c r="AD83" s="128">
        <f>RCF!C$13</f>
        <v>13.114000000000001</v>
      </c>
      <c r="AE83" s="118">
        <f t="shared" si="56"/>
        <v>2135.6</v>
      </c>
      <c r="AF83" s="118">
        <f t="shared" si="56"/>
        <v>2718</v>
      </c>
      <c r="AG83" s="118">
        <f t="shared" si="56"/>
        <v>3882.9</v>
      </c>
      <c r="AH83" s="44">
        <f t="shared" si="46"/>
        <v>1296.5</v>
      </c>
      <c r="AI83" s="128">
        <f>RCF!C$31</f>
        <v>13.135999999999999</v>
      </c>
      <c r="AJ83" s="44">
        <f t="shared" si="47"/>
        <v>0</v>
      </c>
      <c r="AK83" s="128">
        <v>0</v>
      </c>
      <c r="AL83" s="44">
        <f t="shared" si="48"/>
        <v>1344.2</v>
      </c>
      <c r="AM83" s="128">
        <f>RCF!C$33</f>
        <v>13.62</v>
      </c>
      <c r="AN83" s="118">
        <f t="shared" si="36"/>
        <v>2016.3</v>
      </c>
      <c r="AO83" s="44">
        <f t="shared" si="49"/>
        <v>1355.7</v>
      </c>
      <c r="AP83" s="128">
        <f>RCF!C$35</f>
        <v>13.736000000000001</v>
      </c>
      <c r="AQ83" s="118">
        <f t="shared" si="57"/>
        <v>1762.4</v>
      </c>
      <c r="AR83" s="118">
        <f t="shared" si="57"/>
        <v>1965.7</v>
      </c>
      <c r="AS83" s="44">
        <f t="shared" si="50"/>
        <v>1327.3</v>
      </c>
      <c r="AT83" s="128">
        <f>RCF!C$37</f>
        <v>13.448</v>
      </c>
      <c r="AU83" s="44">
        <f t="shared" si="51"/>
        <v>1340.4</v>
      </c>
      <c r="AV83" s="128">
        <f>RCF!C$39</f>
        <v>13.581</v>
      </c>
      <c r="AW83" s="44">
        <f t="shared" si="52"/>
        <v>1251.7</v>
      </c>
      <c r="AX83" s="128">
        <f>RCF!C$41</f>
        <v>12.682</v>
      </c>
    </row>
    <row r="84" spans="1:50" s="64" customFormat="1" x14ac:dyDescent="0.2">
      <c r="A84" s="49" t="s">
        <v>109</v>
      </c>
      <c r="B84" s="50" t="s">
        <v>163</v>
      </c>
      <c r="C84" s="51">
        <v>96</v>
      </c>
      <c r="D84" s="44">
        <f t="shared" si="58"/>
        <v>4465.7</v>
      </c>
      <c r="E84" s="43">
        <f>RCF!C$43</f>
        <v>46.518000000000001</v>
      </c>
      <c r="F84" s="44">
        <f t="shared" si="38"/>
        <v>1266.3</v>
      </c>
      <c r="G84" s="127">
        <f>RCF!C$5</f>
        <v>13.191000000000001</v>
      </c>
      <c r="H84" s="44">
        <f t="shared" si="39"/>
        <v>1266.3</v>
      </c>
      <c r="I84" s="127">
        <f t="shared" si="40"/>
        <v>13.191000000000001</v>
      </c>
      <c r="J84" s="118">
        <f t="shared" si="53"/>
        <v>1393</v>
      </c>
      <c r="K84" s="118">
        <f t="shared" si="53"/>
        <v>1709.6</v>
      </c>
      <c r="L84" s="118">
        <f t="shared" si="53"/>
        <v>1899.5</v>
      </c>
      <c r="M84" s="118">
        <f t="shared" si="53"/>
        <v>2532.6999999999998</v>
      </c>
      <c r="N84" s="118">
        <f t="shared" si="53"/>
        <v>2722.6</v>
      </c>
      <c r="O84" s="44">
        <f t="shared" si="41"/>
        <v>1260.2</v>
      </c>
      <c r="P84" s="127">
        <f>RCF!C$7</f>
        <v>13.128</v>
      </c>
      <c r="Q84" s="118">
        <f t="shared" si="54"/>
        <v>1638.2</v>
      </c>
      <c r="R84" s="118">
        <f t="shared" si="54"/>
        <v>1890.3</v>
      </c>
      <c r="S84" s="44">
        <f t="shared" si="42"/>
        <v>1229.5999999999999</v>
      </c>
      <c r="T84" s="127">
        <f>RCF!C$9</f>
        <v>12.808999999999999</v>
      </c>
      <c r="U84" s="44">
        <f t="shared" si="43"/>
        <v>1229.5999999999999</v>
      </c>
      <c r="V84" s="128">
        <f t="shared" si="44"/>
        <v>12.808999999999999</v>
      </c>
      <c r="W84" s="118">
        <f t="shared" si="55"/>
        <v>1352.5</v>
      </c>
      <c r="X84" s="118">
        <f t="shared" si="55"/>
        <v>1684.5</v>
      </c>
      <c r="Y84" s="118">
        <f t="shared" si="55"/>
        <v>1991.9</v>
      </c>
      <c r="Z84" s="118">
        <f t="shared" si="55"/>
        <v>1807.5</v>
      </c>
      <c r="AA84" s="118">
        <f t="shared" si="55"/>
        <v>2668.2</v>
      </c>
      <c r="AB84" s="118">
        <f t="shared" si="55"/>
        <v>3688.8</v>
      </c>
      <c r="AC84" s="44">
        <f t="shared" si="45"/>
        <v>1258.9000000000001</v>
      </c>
      <c r="AD84" s="128">
        <f>RCF!C$13</f>
        <v>13.114000000000001</v>
      </c>
      <c r="AE84" s="118">
        <f t="shared" si="56"/>
        <v>2077.1999999999998</v>
      </c>
      <c r="AF84" s="118">
        <f t="shared" si="56"/>
        <v>2643.7</v>
      </c>
      <c r="AG84" s="118">
        <f t="shared" si="56"/>
        <v>3776.7</v>
      </c>
      <c r="AH84" s="44">
        <f t="shared" si="46"/>
        <v>1261</v>
      </c>
      <c r="AI84" s="128">
        <f>RCF!C$31</f>
        <v>13.135999999999999</v>
      </c>
      <c r="AJ84" s="44">
        <f t="shared" si="47"/>
        <v>0</v>
      </c>
      <c r="AK84" s="128">
        <v>0</v>
      </c>
      <c r="AL84" s="44">
        <f t="shared" si="48"/>
        <v>1307.5</v>
      </c>
      <c r="AM84" s="128">
        <f>RCF!C$33</f>
        <v>13.62</v>
      </c>
      <c r="AN84" s="118">
        <f t="shared" si="36"/>
        <v>1961.2</v>
      </c>
      <c r="AO84" s="44">
        <f t="shared" si="49"/>
        <v>1318.6</v>
      </c>
      <c r="AP84" s="128">
        <f>RCF!C$35</f>
        <v>13.736000000000001</v>
      </c>
      <c r="AQ84" s="118">
        <f t="shared" si="57"/>
        <v>1714.1</v>
      </c>
      <c r="AR84" s="118">
        <f t="shared" si="57"/>
        <v>1911.9</v>
      </c>
      <c r="AS84" s="44">
        <f t="shared" si="50"/>
        <v>1291</v>
      </c>
      <c r="AT84" s="128">
        <f>RCF!C$37</f>
        <v>13.448</v>
      </c>
      <c r="AU84" s="44">
        <f t="shared" si="51"/>
        <v>1303.7</v>
      </c>
      <c r="AV84" s="128">
        <f>RCF!C$39</f>
        <v>13.581</v>
      </c>
      <c r="AW84" s="44">
        <f t="shared" si="52"/>
        <v>1217.4000000000001</v>
      </c>
      <c r="AX84" s="128">
        <f>RCF!C$41</f>
        <v>12.682</v>
      </c>
    </row>
    <row r="85" spans="1:50" s="64" customFormat="1" x14ac:dyDescent="0.2">
      <c r="A85" s="49" t="s">
        <v>78</v>
      </c>
      <c r="B85" s="50" t="s">
        <v>164</v>
      </c>
      <c r="C85" s="51">
        <v>116</v>
      </c>
      <c r="D85" s="44">
        <f t="shared" si="58"/>
        <v>5396.1</v>
      </c>
      <c r="E85" s="43">
        <f>RCF!C$43</f>
        <v>46.518000000000001</v>
      </c>
      <c r="F85" s="44">
        <f t="shared" si="38"/>
        <v>1530.1</v>
      </c>
      <c r="G85" s="127">
        <f>RCF!C$5</f>
        <v>13.191000000000001</v>
      </c>
      <c r="H85" s="44">
        <f t="shared" si="39"/>
        <v>1530.2</v>
      </c>
      <c r="I85" s="127">
        <f t="shared" si="40"/>
        <v>13.191000000000001</v>
      </c>
      <c r="J85" s="118">
        <f t="shared" si="53"/>
        <v>1683.2</v>
      </c>
      <c r="K85" s="118">
        <f t="shared" si="53"/>
        <v>2065.6999999999998</v>
      </c>
      <c r="L85" s="118">
        <f t="shared" si="53"/>
        <v>2295.1999999999998</v>
      </c>
      <c r="M85" s="118">
        <f t="shared" si="53"/>
        <v>3060.3</v>
      </c>
      <c r="N85" s="118">
        <f t="shared" si="53"/>
        <v>3289.8</v>
      </c>
      <c r="O85" s="44">
        <f t="shared" si="41"/>
        <v>1522.8</v>
      </c>
      <c r="P85" s="127">
        <f>RCF!C$7</f>
        <v>13.128</v>
      </c>
      <c r="Q85" s="118">
        <f t="shared" si="54"/>
        <v>1979.6</v>
      </c>
      <c r="R85" s="118">
        <f t="shared" si="54"/>
        <v>2284.1999999999998</v>
      </c>
      <c r="S85" s="44">
        <f t="shared" si="42"/>
        <v>1485.8</v>
      </c>
      <c r="T85" s="127">
        <f>RCF!C$9</f>
        <v>12.808999999999999</v>
      </c>
      <c r="U85" s="44">
        <f t="shared" si="43"/>
        <v>1485.8</v>
      </c>
      <c r="V85" s="128">
        <f t="shared" si="44"/>
        <v>12.808999999999999</v>
      </c>
      <c r="W85" s="118">
        <f t="shared" si="55"/>
        <v>1634.3</v>
      </c>
      <c r="X85" s="118">
        <f t="shared" si="55"/>
        <v>2035.5</v>
      </c>
      <c r="Y85" s="118">
        <f t="shared" si="55"/>
        <v>2406.9</v>
      </c>
      <c r="Z85" s="118">
        <f t="shared" si="55"/>
        <v>2184.1</v>
      </c>
      <c r="AA85" s="118">
        <f t="shared" si="55"/>
        <v>3224.1</v>
      </c>
      <c r="AB85" s="118">
        <f t="shared" si="55"/>
        <v>4457.3999999999996</v>
      </c>
      <c r="AC85" s="44">
        <f t="shared" si="45"/>
        <v>1521.2</v>
      </c>
      <c r="AD85" s="128">
        <f>RCF!C$13</f>
        <v>13.114000000000001</v>
      </c>
      <c r="AE85" s="118">
        <f t="shared" si="56"/>
        <v>2510</v>
      </c>
      <c r="AF85" s="118">
        <f t="shared" si="56"/>
        <v>3194.5</v>
      </c>
      <c r="AG85" s="118">
        <f t="shared" si="56"/>
        <v>4563.6000000000004</v>
      </c>
      <c r="AH85" s="44">
        <f t="shared" si="46"/>
        <v>1523.7</v>
      </c>
      <c r="AI85" s="128">
        <f>RCF!C$31</f>
        <v>13.135999999999999</v>
      </c>
      <c r="AJ85" s="44">
        <f t="shared" si="47"/>
        <v>0</v>
      </c>
      <c r="AK85" s="128">
        <v>0</v>
      </c>
      <c r="AL85" s="44">
        <f t="shared" si="48"/>
        <v>1579.9</v>
      </c>
      <c r="AM85" s="128">
        <f>RCF!C$33</f>
        <v>13.62</v>
      </c>
      <c r="AN85" s="118">
        <f t="shared" si="36"/>
        <v>2369.8000000000002</v>
      </c>
      <c r="AO85" s="44">
        <f t="shared" si="49"/>
        <v>1593.3</v>
      </c>
      <c r="AP85" s="128">
        <f>RCF!C$35</f>
        <v>13.736000000000001</v>
      </c>
      <c r="AQ85" s="118">
        <f t="shared" si="57"/>
        <v>2071.1999999999998</v>
      </c>
      <c r="AR85" s="118">
        <f t="shared" si="57"/>
        <v>2310.1999999999998</v>
      </c>
      <c r="AS85" s="44">
        <f t="shared" si="50"/>
        <v>1559.9</v>
      </c>
      <c r="AT85" s="128">
        <f>RCF!C$37</f>
        <v>13.448</v>
      </c>
      <c r="AU85" s="44">
        <f t="shared" si="51"/>
        <v>1575.3</v>
      </c>
      <c r="AV85" s="128">
        <f>RCF!C$39</f>
        <v>13.581</v>
      </c>
      <c r="AW85" s="44">
        <f t="shared" si="52"/>
        <v>1471.1</v>
      </c>
      <c r="AX85" s="128">
        <f>RCF!C$41</f>
        <v>12.682</v>
      </c>
    </row>
    <row r="86" spans="1:50" s="64" customFormat="1" x14ac:dyDescent="0.2">
      <c r="A86" s="49" t="s">
        <v>102</v>
      </c>
      <c r="B86" s="50" t="s">
        <v>165</v>
      </c>
      <c r="C86" s="51">
        <v>160</v>
      </c>
      <c r="D86" s="44">
        <f t="shared" si="58"/>
        <v>7442.9</v>
      </c>
      <c r="E86" s="43">
        <f>RCF!C$43</f>
        <v>46.518000000000001</v>
      </c>
      <c r="F86" s="44">
        <f t="shared" si="38"/>
        <v>2110.5</v>
      </c>
      <c r="G86" s="127">
        <f>RCF!C$5</f>
        <v>13.191000000000001</v>
      </c>
      <c r="H86" s="44">
        <f t="shared" si="39"/>
        <v>2110.6</v>
      </c>
      <c r="I86" s="127">
        <f t="shared" si="40"/>
        <v>13.191000000000001</v>
      </c>
      <c r="J86" s="118">
        <f t="shared" si="53"/>
        <v>2321.6</v>
      </c>
      <c r="K86" s="118">
        <f t="shared" si="53"/>
        <v>2849.3</v>
      </c>
      <c r="L86" s="118">
        <f t="shared" si="53"/>
        <v>3165.8</v>
      </c>
      <c r="M86" s="118">
        <f t="shared" si="53"/>
        <v>4221.1000000000004</v>
      </c>
      <c r="N86" s="118">
        <f t="shared" si="53"/>
        <v>4537.7</v>
      </c>
      <c r="O86" s="44">
        <f t="shared" si="41"/>
        <v>2100.4</v>
      </c>
      <c r="P86" s="127">
        <f>RCF!C$7</f>
        <v>13.128</v>
      </c>
      <c r="Q86" s="118">
        <f t="shared" si="54"/>
        <v>2730.5</v>
      </c>
      <c r="R86" s="118">
        <f t="shared" si="54"/>
        <v>3150.6</v>
      </c>
      <c r="S86" s="44">
        <f t="shared" si="42"/>
        <v>2049.4</v>
      </c>
      <c r="T86" s="127">
        <f>RCF!C$9</f>
        <v>12.808999999999999</v>
      </c>
      <c r="U86" s="44">
        <f t="shared" si="43"/>
        <v>2049.4</v>
      </c>
      <c r="V86" s="128">
        <f t="shared" si="44"/>
        <v>12.808999999999999</v>
      </c>
      <c r="W86" s="118">
        <f t="shared" si="55"/>
        <v>2254.3000000000002</v>
      </c>
      <c r="X86" s="118">
        <f t="shared" si="55"/>
        <v>2807.6</v>
      </c>
      <c r="Y86" s="118">
        <f t="shared" si="55"/>
        <v>3320</v>
      </c>
      <c r="Z86" s="118">
        <f t="shared" si="55"/>
        <v>3012.6</v>
      </c>
      <c r="AA86" s="118">
        <f t="shared" si="55"/>
        <v>4447.1000000000004</v>
      </c>
      <c r="AB86" s="118">
        <f t="shared" si="55"/>
        <v>6148.2</v>
      </c>
      <c r="AC86" s="44">
        <f t="shared" si="45"/>
        <v>2098.1999999999998</v>
      </c>
      <c r="AD86" s="128">
        <f>RCF!C$13</f>
        <v>13.114000000000001</v>
      </c>
      <c r="AE86" s="118">
        <f t="shared" si="56"/>
        <v>3462</v>
      </c>
      <c r="AF86" s="118">
        <f t="shared" si="56"/>
        <v>4406.2</v>
      </c>
      <c r="AG86" s="118">
        <f t="shared" si="56"/>
        <v>6294.6</v>
      </c>
      <c r="AH86" s="44">
        <f t="shared" si="46"/>
        <v>2101.6999999999998</v>
      </c>
      <c r="AI86" s="128">
        <f>RCF!C$31</f>
        <v>13.135999999999999</v>
      </c>
      <c r="AJ86" s="44">
        <f t="shared" si="47"/>
        <v>0</v>
      </c>
      <c r="AK86" s="128">
        <v>0</v>
      </c>
      <c r="AL86" s="44">
        <f t="shared" si="48"/>
        <v>2179.1999999999998</v>
      </c>
      <c r="AM86" s="128">
        <f>RCF!C$33</f>
        <v>13.62</v>
      </c>
      <c r="AN86" s="118">
        <f t="shared" si="36"/>
        <v>3268.8</v>
      </c>
      <c r="AO86" s="44">
        <f t="shared" si="49"/>
        <v>2197.6999999999998</v>
      </c>
      <c r="AP86" s="128">
        <f>RCF!C$35</f>
        <v>13.736000000000001</v>
      </c>
      <c r="AQ86" s="118">
        <f t="shared" si="57"/>
        <v>2857</v>
      </c>
      <c r="AR86" s="118">
        <f t="shared" si="57"/>
        <v>3186.6</v>
      </c>
      <c r="AS86" s="44">
        <f t="shared" si="50"/>
        <v>2151.6</v>
      </c>
      <c r="AT86" s="128">
        <f>RCF!C$37</f>
        <v>13.448</v>
      </c>
      <c r="AU86" s="44">
        <f t="shared" si="51"/>
        <v>2172.9</v>
      </c>
      <c r="AV86" s="128">
        <f>RCF!C$39</f>
        <v>13.581</v>
      </c>
      <c r="AW86" s="44">
        <f t="shared" si="52"/>
        <v>2029.1</v>
      </c>
      <c r="AX86" s="128">
        <f>RCF!C$41</f>
        <v>12.682</v>
      </c>
    </row>
    <row r="87" spans="1:50" s="64" customFormat="1" x14ac:dyDescent="0.2">
      <c r="A87" s="49" t="s">
        <v>92</v>
      </c>
      <c r="B87" s="50" t="s">
        <v>166</v>
      </c>
      <c r="C87" s="51">
        <v>141</v>
      </c>
      <c r="D87" s="44">
        <f t="shared" si="58"/>
        <v>6559</v>
      </c>
      <c r="E87" s="43">
        <f>RCF!C$43</f>
        <v>46.518000000000001</v>
      </c>
      <c r="F87" s="44">
        <f t="shared" si="38"/>
        <v>1859.9</v>
      </c>
      <c r="G87" s="127">
        <f>RCF!C$5</f>
        <v>13.191000000000001</v>
      </c>
      <c r="H87" s="44">
        <f t="shared" si="39"/>
        <v>1859.9</v>
      </c>
      <c r="I87" s="127">
        <f t="shared" si="40"/>
        <v>13.191000000000001</v>
      </c>
      <c r="J87" s="118">
        <f t="shared" si="53"/>
        <v>2045.9</v>
      </c>
      <c r="K87" s="118">
        <f t="shared" si="53"/>
        <v>2510.9</v>
      </c>
      <c r="L87" s="118">
        <f t="shared" si="53"/>
        <v>2789.9</v>
      </c>
      <c r="M87" s="118">
        <f t="shared" si="53"/>
        <v>3719.9</v>
      </c>
      <c r="N87" s="118">
        <f t="shared" si="53"/>
        <v>3998.9</v>
      </c>
      <c r="O87" s="44">
        <f t="shared" si="41"/>
        <v>1851</v>
      </c>
      <c r="P87" s="127">
        <f>RCF!C$7</f>
        <v>13.128</v>
      </c>
      <c r="Q87" s="118">
        <f t="shared" si="54"/>
        <v>2406.3000000000002</v>
      </c>
      <c r="R87" s="118">
        <f t="shared" si="54"/>
        <v>2776.5</v>
      </c>
      <c r="S87" s="44">
        <f t="shared" si="42"/>
        <v>1806</v>
      </c>
      <c r="T87" s="127">
        <f>RCF!C$9</f>
        <v>12.808999999999999</v>
      </c>
      <c r="U87" s="44">
        <f t="shared" si="43"/>
        <v>1806</v>
      </c>
      <c r="V87" s="128">
        <f t="shared" si="44"/>
        <v>12.808999999999999</v>
      </c>
      <c r="W87" s="118">
        <f t="shared" si="55"/>
        <v>1986.6</v>
      </c>
      <c r="X87" s="118">
        <f t="shared" si="55"/>
        <v>2474.1999999999998</v>
      </c>
      <c r="Y87" s="118">
        <f t="shared" si="55"/>
        <v>2925.7</v>
      </c>
      <c r="Z87" s="118">
        <f t="shared" si="55"/>
        <v>2654.8</v>
      </c>
      <c r="AA87" s="118">
        <f t="shared" si="55"/>
        <v>3919</v>
      </c>
      <c r="AB87" s="118">
        <f t="shared" si="55"/>
        <v>5418</v>
      </c>
      <c r="AC87" s="44">
        <f t="shared" si="45"/>
        <v>1849</v>
      </c>
      <c r="AD87" s="128">
        <f>RCF!C$13</f>
        <v>13.114000000000001</v>
      </c>
      <c r="AE87" s="118">
        <f t="shared" si="56"/>
        <v>3050.9</v>
      </c>
      <c r="AF87" s="118">
        <f t="shared" si="56"/>
        <v>3882.9</v>
      </c>
      <c r="AG87" s="118">
        <f t="shared" si="56"/>
        <v>5547</v>
      </c>
      <c r="AH87" s="44">
        <f t="shared" si="46"/>
        <v>1852.1</v>
      </c>
      <c r="AI87" s="128">
        <f>RCF!C$31</f>
        <v>13.135999999999999</v>
      </c>
      <c r="AJ87" s="44">
        <f t="shared" si="47"/>
        <v>0</v>
      </c>
      <c r="AK87" s="128">
        <v>0</v>
      </c>
      <c r="AL87" s="44">
        <f t="shared" si="48"/>
        <v>1920.4</v>
      </c>
      <c r="AM87" s="128">
        <f>RCF!C$33</f>
        <v>13.62</v>
      </c>
      <c r="AN87" s="118">
        <f t="shared" si="36"/>
        <v>2880.6</v>
      </c>
      <c r="AO87" s="44">
        <f t="shared" si="49"/>
        <v>1936.7</v>
      </c>
      <c r="AP87" s="128">
        <f>RCF!C$35</f>
        <v>13.736000000000001</v>
      </c>
      <c r="AQ87" s="118">
        <f t="shared" si="57"/>
        <v>2517.6999999999998</v>
      </c>
      <c r="AR87" s="118">
        <f t="shared" si="57"/>
        <v>2808.2</v>
      </c>
      <c r="AS87" s="44">
        <f t="shared" si="50"/>
        <v>1896.1</v>
      </c>
      <c r="AT87" s="128">
        <f>RCF!C$37</f>
        <v>13.448</v>
      </c>
      <c r="AU87" s="44">
        <f t="shared" si="51"/>
        <v>1914.9</v>
      </c>
      <c r="AV87" s="128">
        <f>RCF!C$39</f>
        <v>13.581</v>
      </c>
      <c r="AW87" s="44">
        <f t="shared" si="52"/>
        <v>1788.1</v>
      </c>
      <c r="AX87" s="128">
        <f>RCF!C$41</f>
        <v>12.682</v>
      </c>
    </row>
    <row r="88" spans="1:50" s="64" customFormat="1" x14ac:dyDescent="0.2">
      <c r="A88" s="49" t="s">
        <v>89</v>
      </c>
      <c r="B88" s="50" t="s">
        <v>167</v>
      </c>
      <c r="C88" s="51">
        <v>80.900000000000006</v>
      </c>
      <c r="D88" s="44">
        <f t="shared" si="58"/>
        <v>3763.3</v>
      </c>
      <c r="E88" s="43">
        <f>RCF!C$43</f>
        <v>46.518000000000001</v>
      </c>
      <c r="F88" s="44">
        <f t="shared" si="38"/>
        <v>1067.0999999999999</v>
      </c>
      <c r="G88" s="127">
        <f>RCF!C$5</f>
        <v>13.191000000000001</v>
      </c>
      <c r="H88" s="44">
        <f t="shared" si="39"/>
        <v>1067.2</v>
      </c>
      <c r="I88" s="127">
        <f t="shared" si="40"/>
        <v>13.191000000000001</v>
      </c>
      <c r="J88" s="118">
        <f t="shared" si="53"/>
        <v>1173.9000000000001</v>
      </c>
      <c r="K88" s="118">
        <f t="shared" si="53"/>
        <v>1440.7</v>
      </c>
      <c r="L88" s="118">
        <f t="shared" si="53"/>
        <v>1600.7</v>
      </c>
      <c r="M88" s="118">
        <f t="shared" si="53"/>
        <v>2134.3000000000002</v>
      </c>
      <c r="N88" s="118">
        <f t="shared" si="53"/>
        <v>2294.4</v>
      </c>
      <c r="O88" s="44">
        <f t="shared" si="41"/>
        <v>1062</v>
      </c>
      <c r="P88" s="127">
        <f>RCF!C$7</f>
        <v>13.128</v>
      </c>
      <c r="Q88" s="118">
        <f t="shared" si="54"/>
        <v>1380.6</v>
      </c>
      <c r="R88" s="118">
        <f t="shared" si="54"/>
        <v>1593</v>
      </c>
      <c r="S88" s="44">
        <f t="shared" si="42"/>
        <v>1036.2</v>
      </c>
      <c r="T88" s="127">
        <f>RCF!C$9</f>
        <v>12.808999999999999</v>
      </c>
      <c r="U88" s="44">
        <f t="shared" si="43"/>
        <v>1036.2</v>
      </c>
      <c r="V88" s="128">
        <f t="shared" si="44"/>
        <v>12.808999999999999</v>
      </c>
      <c r="W88" s="118">
        <f t="shared" si="55"/>
        <v>1139.8</v>
      </c>
      <c r="X88" s="118">
        <f t="shared" si="55"/>
        <v>1419.5</v>
      </c>
      <c r="Y88" s="118">
        <f t="shared" si="55"/>
        <v>1678.6</v>
      </c>
      <c r="Z88" s="118">
        <f t="shared" si="55"/>
        <v>1523.2</v>
      </c>
      <c r="AA88" s="118">
        <f t="shared" si="55"/>
        <v>2248.5</v>
      </c>
      <c r="AB88" s="118">
        <f t="shared" si="55"/>
        <v>3108.6</v>
      </c>
      <c r="AC88" s="44">
        <f t="shared" si="45"/>
        <v>1060.9000000000001</v>
      </c>
      <c r="AD88" s="128">
        <f>RCF!C$13</f>
        <v>13.114000000000001</v>
      </c>
      <c r="AE88" s="118">
        <f t="shared" si="56"/>
        <v>1750.5</v>
      </c>
      <c r="AF88" s="118">
        <f t="shared" si="56"/>
        <v>2227.9</v>
      </c>
      <c r="AG88" s="118">
        <f t="shared" si="56"/>
        <v>3182.7</v>
      </c>
      <c r="AH88" s="44">
        <f t="shared" si="46"/>
        <v>1062.7</v>
      </c>
      <c r="AI88" s="128">
        <f>RCF!C$31</f>
        <v>13.135999999999999</v>
      </c>
      <c r="AJ88" s="44">
        <f t="shared" si="47"/>
        <v>0</v>
      </c>
      <c r="AK88" s="128">
        <v>0</v>
      </c>
      <c r="AL88" s="44">
        <f t="shared" si="48"/>
        <v>1101.8</v>
      </c>
      <c r="AM88" s="128">
        <f>RCF!C$33</f>
        <v>13.62</v>
      </c>
      <c r="AN88" s="118">
        <f t="shared" si="36"/>
        <v>1652.7</v>
      </c>
      <c r="AO88" s="44">
        <f t="shared" si="49"/>
        <v>1111.2</v>
      </c>
      <c r="AP88" s="128">
        <f>RCF!C$35</f>
        <v>13.736000000000001</v>
      </c>
      <c r="AQ88" s="118">
        <f t="shared" si="57"/>
        <v>1444.5</v>
      </c>
      <c r="AR88" s="118">
        <f t="shared" si="57"/>
        <v>1611.2</v>
      </c>
      <c r="AS88" s="44">
        <f t="shared" si="50"/>
        <v>1087.9000000000001</v>
      </c>
      <c r="AT88" s="128">
        <f>RCF!C$37</f>
        <v>13.448</v>
      </c>
      <c r="AU88" s="44">
        <f t="shared" si="51"/>
        <v>1098.7</v>
      </c>
      <c r="AV88" s="128">
        <f>RCF!C$39</f>
        <v>13.581</v>
      </c>
      <c r="AW88" s="44">
        <f t="shared" si="52"/>
        <v>1025.9000000000001</v>
      </c>
      <c r="AX88" s="128">
        <f>RCF!C$41</f>
        <v>12.682</v>
      </c>
    </row>
    <row r="89" spans="1:50" s="64" customFormat="1" x14ac:dyDescent="0.2">
      <c r="A89" s="49" t="s">
        <v>104</v>
      </c>
      <c r="B89" s="50" t="s">
        <v>168</v>
      </c>
      <c r="C89" s="51">
        <v>128</v>
      </c>
      <c r="D89" s="44">
        <f t="shared" si="58"/>
        <v>5954.3</v>
      </c>
      <c r="E89" s="43">
        <f>RCF!C$43</f>
        <v>46.518000000000001</v>
      </c>
      <c r="F89" s="44">
        <f t="shared" si="38"/>
        <v>1688.4</v>
      </c>
      <c r="G89" s="127">
        <f>RCF!C$5</f>
        <v>13.191000000000001</v>
      </c>
      <c r="H89" s="44">
        <f t="shared" si="39"/>
        <v>1688.4</v>
      </c>
      <c r="I89" s="127">
        <f t="shared" si="40"/>
        <v>13.191000000000001</v>
      </c>
      <c r="J89" s="118">
        <f t="shared" si="53"/>
        <v>1857.3</v>
      </c>
      <c r="K89" s="118">
        <f t="shared" si="53"/>
        <v>2279.4</v>
      </c>
      <c r="L89" s="118">
        <f t="shared" si="53"/>
        <v>2532.6999999999998</v>
      </c>
      <c r="M89" s="118">
        <f t="shared" si="53"/>
        <v>3376.9</v>
      </c>
      <c r="N89" s="118">
        <f t="shared" si="53"/>
        <v>3630.2</v>
      </c>
      <c r="O89" s="44">
        <f t="shared" si="41"/>
        <v>1680.3</v>
      </c>
      <c r="P89" s="127">
        <f>RCF!C$7</f>
        <v>13.128</v>
      </c>
      <c r="Q89" s="118">
        <f t="shared" si="54"/>
        <v>2184.3000000000002</v>
      </c>
      <c r="R89" s="118">
        <f t="shared" si="54"/>
        <v>2520.4</v>
      </c>
      <c r="S89" s="44">
        <f t="shared" si="42"/>
        <v>1639.5</v>
      </c>
      <c r="T89" s="127">
        <f>RCF!C$9</f>
        <v>12.808999999999999</v>
      </c>
      <c r="U89" s="44">
        <f t="shared" si="43"/>
        <v>1639.5</v>
      </c>
      <c r="V89" s="128">
        <f t="shared" si="44"/>
        <v>12.808999999999999</v>
      </c>
      <c r="W89" s="118">
        <f t="shared" si="55"/>
        <v>1803.4</v>
      </c>
      <c r="X89" s="118">
        <f t="shared" si="55"/>
        <v>2246.1</v>
      </c>
      <c r="Y89" s="118">
        <f t="shared" si="55"/>
        <v>2655.9</v>
      </c>
      <c r="Z89" s="118">
        <f t="shared" si="55"/>
        <v>2410</v>
      </c>
      <c r="AA89" s="118">
        <f t="shared" si="55"/>
        <v>3557.7</v>
      </c>
      <c r="AB89" s="118">
        <f t="shared" si="55"/>
        <v>4918.5</v>
      </c>
      <c r="AC89" s="44">
        <f t="shared" si="45"/>
        <v>1678.5</v>
      </c>
      <c r="AD89" s="128">
        <f>RCF!C$13</f>
        <v>13.114000000000001</v>
      </c>
      <c r="AE89" s="118">
        <f t="shared" si="56"/>
        <v>2769.5</v>
      </c>
      <c r="AF89" s="118">
        <f t="shared" si="56"/>
        <v>3524.9</v>
      </c>
      <c r="AG89" s="118">
        <f t="shared" si="56"/>
        <v>5035.5</v>
      </c>
      <c r="AH89" s="44">
        <f t="shared" si="46"/>
        <v>1681.4</v>
      </c>
      <c r="AI89" s="128">
        <f>RCF!C$31</f>
        <v>13.135999999999999</v>
      </c>
      <c r="AJ89" s="44">
        <f t="shared" si="47"/>
        <v>0</v>
      </c>
      <c r="AK89" s="128">
        <v>0</v>
      </c>
      <c r="AL89" s="44">
        <f t="shared" si="48"/>
        <v>1743.3</v>
      </c>
      <c r="AM89" s="128">
        <f>RCF!C$33</f>
        <v>13.62</v>
      </c>
      <c r="AN89" s="118">
        <f t="shared" si="36"/>
        <v>2614.9</v>
      </c>
      <c r="AO89" s="44">
        <f t="shared" si="49"/>
        <v>1758.2</v>
      </c>
      <c r="AP89" s="128">
        <f>RCF!C$35</f>
        <v>13.736000000000001</v>
      </c>
      <c r="AQ89" s="118">
        <f t="shared" si="57"/>
        <v>2285.6</v>
      </c>
      <c r="AR89" s="118">
        <f t="shared" si="57"/>
        <v>2549.3000000000002</v>
      </c>
      <c r="AS89" s="44">
        <f t="shared" si="50"/>
        <v>1721.3</v>
      </c>
      <c r="AT89" s="128">
        <f>RCF!C$37</f>
        <v>13.448</v>
      </c>
      <c r="AU89" s="44">
        <f t="shared" si="51"/>
        <v>1738.3</v>
      </c>
      <c r="AV89" s="128">
        <f>RCF!C$39</f>
        <v>13.581</v>
      </c>
      <c r="AW89" s="44">
        <f t="shared" si="52"/>
        <v>1623.2</v>
      </c>
      <c r="AX89" s="128">
        <f>RCF!C$41</f>
        <v>12.682</v>
      </c>
    </row>
    <row r="90" spans="1:50" s="64" customFormat="1" x14ac:dyDescent="0.2">
      <c r="A90" s="49" t="s">
        <v>61</v>
      </c>
      <c r="B90" s="50" t="s">
        <v>169</v>
      </c>
      <c r="C90" s="51">
        <v>75.5</v>
      </c>
      <c r="D90" s="44">
        <f t="shared" si="58"/>
        <v>3512.1</v>
      </c>
      <c r="E90" s="43">
        <f>RCF!C$43</f>
        <v>46.518000000000001</v>
      </c>
      <c r="F90" s="44">
        <f t="shared" si="38"/>
        <v>995.9</v>
      </c>
      <c r="G90" s="127">
        <f>RCF!C$5</f>
        <v>13.191000000000001</v>
      </c>
      <c r="H90" s="44">
        <f t="shared" si="39"/>
        <v>995.9</v>
      </c>
      <c r="I90" s="127">
        <f t="shared" si="40"/>
        <v>13.191000000000001</v>
      </c>
      <c r="J90" s="118">
        <f t="shared" si="53"/>
        <v>1095.5</v>
      </c>
      <c r="K90" s="118">
        <f t="shared" si="53"/>
        <v>1344.5</v>
      </c>
      <c r="L90" s="118">
        <f t="shared" si="53"/>
        <v>1493.9</v>
      </c>
      <c r="M90" s="118">
        <f t="shared" si="53"/>
        <v>1991.8</v>
      </c>
      <c r="N90" s="118">
        <f t="shared" si="53"/>
        <v>2141.1999999999998</v>
      </c>
      <c r="O90" s="44">
        <f t="shared" si="41"/>
        <v>991.1</v>
      </c>
      <c r="P90" s="127">
        <f>RCF!C$7</f>
        <v>13.128</v>
      </c>
      <c r="Q90" s="118">
        <f t="shared" si="54"/>
        <v>1288.4000000000001</v>
      </c>
      <c r="R90" s="118">
        <f t="shared" si="54"/>
        <v>1486.6</v>
      </c>
      <c r="S90" s="44">
        <f t="shared" si="42"/>
        <v>967</v>
      </c>
      <c r="T90" s="127">
        <f>RCF!C$9</f>
        <v>12.808999999999999</v>
      </c>
      <c r="U90" s="44">
        <f t="shared" si="43"/>
        <v>967</v>
      </c>
      <c r="V90" s="128">
        <f t="shared" si="44"/>
        <v>12.808999999999999</v>
      </c>
      <c r="W90" s="118">
        <f t="shared" si="55"/>
        <v>1063.7</v>
      </c>
      <c r="X90" s="118">
        <f t="shared" si="55"/>
        <v>1324.7</v>
      </c>
      <c r="Y90" s="118">
        <f t="shared" si="55"/>
        <v>1566.5</v>
      </c>
      <c r="Z90" s="118">
        <f t="shared" si="55"/>
        <v>1421.4</v>
      </c>
      <c r="AA90" s="118">
        <f t="shared" si="55"/>
        <v>2098.3000000000002</v>
      </c>
      <c r="AB90" s="118">
        <f t="shared" si="55"/>
        <v>2901</v>
      </c>
      <c r="AC90" s="44">
        <f t="shared" si="45"/>
        <v>990.1</v>
      </c>
      <c r="AD90" s="128">
        <f>RCF!C$13</f>
        <v>13.114000000000001</v>
      </c>
      <c r="AE90" s="118">
        <f t="shared" si="56"/>
        <v>1633.7</v>
      </c>
      <c r="AF90" s="118">
        <f t="shared" si="56"/>
        <v>2079.1999999999998</v>
      </c>
      <c r="AG90" s="118">
        <f t="shared" si="56"/>
        <v>2970.3</v>
      </c>
      <c r="AH90" s="44">
        <f t="shared" si="46"/>
        <v>991.7</v>
      </c>
      <c r="AI90" s="128">
        <f>RCF!C$31</f>
        <v>13.135999999999999</v>
      </c>
      <c r="AJ90" s="44">
        <f t="shared" si="47"/>
        <v>0</v>
      </c>
      <c r="AK90" s="128">
        <v>0</v>
      </c>
      <c r="AL90" s="44">
        <f t="shared" si="48"/>
        <v>1028.3</v>
      </c>
      <c r="AM90" s="128">
        <f>RCF!C$33</f>
        <v>13.62</v>
      </c>
      <c r="AN90" s="118">
        <f t="shared" si="36"/>
        <v>1542.4</v>
      </c>
      <c r="AO90" s="44">
        <f t="shared" si="49"/>
        <v>1037</v>
      </c>
      <c r="AP90" s="128">
        <f>RCF!C$35</f>
        <v>13.736000000000001</v>
      </c>
      <c r="AQ90" s="118">
        <f t="shared" si="57"/>
        <v>1348.1</v>
      </c>
      <c r="AR90" s="118">
        <f t="shared" si="57"/>
        <v>1503.6</v>
      </c>
      <c r="AS90" s="44">
        <f t="shared" si="50"/>
        <v>1015.3</v>
      </c>
      <c r="AT90" s="128">
        <f>RCF!C$37</f>
        <v>13.448</v>
      </c>
      <c r="AU90" s="44">
        <f t="shared" si="51"/>
        <v>1025.3</v>
      </c>
      <c r="AV90" s="128">
        <f>RCF!C$39</f>
        <v>13.581</v>
      </c>
      <c r="AW90" s="44">
        <f t="shared" si="52"/>
        <v>957.4</v>
      </c>
      <c r="AX90" s="128">
        <f>RCF!C$41</f>
        <v>12.682</v>
      </c>
    </row>
    <row r="91" spans="1:50" s="64" customFormat="1" x14ac:dyDescent="0.2">
      <c r="A91" s="49" t="s">
        <v>80</v>
      </c>
      <c r="B91" s="50" t="s">
        <v>170</v>
      </c>
      <c r="C91" s="51">
        <v>13</v>
      </c>
      <c r="D91" s="44">
        <f t="shared" si="58"/>
        <v>604.70000000000005</v>
      </c>
      <c r="E91" s="43">
        <f>RCF!C$43</f>
        <v>46.518000000000001</v>
      </c>
      <c r="F91" s="44">
        <f t="shared" si="38"/>
        <v>171.4</v>
      </c>
      <c r="G91" s="127">
        <f>RCF!C$5</f>
        <v>13.191000000000001</v>
      </c>
      <c r="H91" s="44">
        <f t="shared" si="39"/>
        <v>171.5</v>
      </c>
      <c r="I91" s="127">
        <f t="shared" si="40"/>
        <v>13.191000000000001</v>
      </c>
      <c r="J91" s="118">
        <f t="shared" si="53"/>
        <v>188.6</v>
      </c>
      <c r="K91" s="118">
        <f t="shared" si="53"/>
        <v>231.5</v>
      </c>
      <c r="L91" s="118">
        <f t="shared" si="53"/>
        <v>257.2</v>
      </c>
      <c r="M91" s="118">
        <f t="shared" si="53"/>
        <v>343</v>
      </c>
      <c r="N91" s="118">
        <f t="shared" si="53"/>
        <v>368.7</v>
      </c>
      <c r="O91" s="44">
        <f t="shared" si="41"/>
        <v>170.6</v>
      </c>
      <c r="P91" s="127">
        <f>RCF!C$7</f>
        <v>13.128</v>
      </c>
      <c r="Q91" s="118">
        <f t="shared" si="54"/>
        <v>221.7</v>
      </c>
      <c r="R91" s="118">
        <f t="shared" si="54"/>
        <v>255.9</v>
      </c>
      <c r="S91" s="44">
        <f t="shared" si="42"/>
        <v>166.5</v>
      </c>
      <c r="T91" s="127">
        <f>RCF!C$9</f>
        <v>12.808999999999999</v>
      </c>
      <c r="U91" s="44">
        <f t="shared" si="43"/>
        <v>166.5</v>
      </c>
      <c r="V91" s="128">
        <f t="shared" si="44"/>
        <v>12.808999999999999</v>
      </c>
      <c r="W91" s="118">
        <f t="shared" si="55"/>
        <v>183.1</v>
      </c>
      <c r="X91" s="118">
        <f t="shared" si="55"/>
        <v>228.1</v>
      </c>
      <c r="Y91" s="118">
        <f t="shared" si="55"/>
        <v>269.7</v>
      </c>
      <c r="Z91" s="118">
        <f t="shared" si="55"/>
        <v>244.7</v>
      </c>
      <c r="AA91" s="118">
        <f t="shared" si="55"/>
        <v>361.3</v>
      </c>
      <c r="AB91" s="118">
        <f t="shared" si="55"/>
        <v>499.5</v>
      </c>
      <c r="AC91" s="44">
        <f t="shared" si="45"/>
        <v>170.4</v>
      </c>
      <c r="AD91" s="128">
        <f>RCF!C$13</f>
        <v>13.114000000000001</v>
      </c>
      <c r="AE91" s="118">
        <f t="shared" si="56"/>
        <v>281.2</v>
      </c>
      <c r="AF91" s="118">
        <f t="shared" si="56"/>
        <v>357.8</v>
      </c>
      <c r="AG91" s="118">
        <f t="shared" si="56"/>
        <v>511.2</v>
      </c>
      <c r="AH91" s="44">
        <f t="shared" si="46"/>
        <v>170.7</v>
      </c>
      <c r="AI91" s="128">
        <f>RCF!C$31</f>
        <v>13.135999999999999</v>
      </c>
      <c r="AJ91" s="44">
        <f t="shared" si="47"/>
        <v>0</v>
      </c>
      <c r="AK91" s="128">
        <v>0</v>
      </c>
      <c r="AL91" s="44">
        <f t="shared" si="48"/>
        <v>177</v>
      </c>
      <c r="AM91" s="128">
        <f>RCF!C$33</f>
        <v>13.62</v>
      </c>
      <c r="AN91" s="118">
        <f t="shared" si="36"/>
        <v>265.5</v>
      </c>
      <c r="AO91" s="44">
        <f t="shared" si="49"/>
        <v>178.5</v>
      </c>
      <c r="AP91" s="128">
        <f>RCF!C$35</f>
        <v>13.736000000000001</v>
      </c>
      <c r="AQ91" s="118">
        <f t="shared" si="57"/>
        <v>232</v>
      </c>
      <c r="AR91" s="118">
        <f t="shared" si="57"/>
        <v>258.8</v>
      </c>
      <c r="AS91" s="44">
        <f t="shared" si="50"/>
        <v>174.8</v>
      </c>
      <c r="AT91" s="128">
        <f>RCF!C$37</f>
        <v>13.448</v>
      </c>
      <c r="AU91" s="44">
        <f t="shared" si="51"/>
        <v>176.5</v>
      </c>
      <c r="AV91" s="128">
        <f>RCF!C$39</f>
        <v>13.581</v>
      </c>
      <c r="AW91" s="44">
        <f t="shared" si="52"/>
        <v>164.8</v>
      </c>
      <c r="AX91" s="128">
        <f>RCF!C$41</f>
        <v>12.682</v>
      </c>
    </row>
    <row r="92" spans="1:50" s="64" customFormat="1" x14ac:dyDescent="0.2">
      <c r="A92" s="49" t="s">
        <v>96</v>
      </c>
      <c r="B92" s="50" t="s">
        <v>171</v>
      </c>
      <c r="C92" s="51">
        <v>99.5</v>
      </c>
      <c r="D92" s="44">
        <f t="shared" si="58"/>
        <v>4628.5</v>
      </c>
      <c r="E92" s="43">
        <f>RCF!C$43</f>
        <v>46.518000000000001</v>
      </c>
      <c r="F92" s="44">
        <f t="shared" si="38"/>
        <v>1312.5</v>
      </c>
      <c r="G92" s="127">
        <f>RCF!C$5</f>
        <v>13.191000000000001</v>
      </c>
      <c r="H92" s="44">
        <f t="shared" si="39"/>
        <v>1312.5</v>
      </c>
      <c r="I92" s="127">
        <f t="shared" si="40"/>
        <v>13.191000000000001</v>
      </c>
      <c r="J92" s="118">
        <f t="shared" si="53"/>
        <v>1443.8</v>
      </c>
      <c r="K92" s="118">
        <f t="shared" si="53"/>
        <v>1771.9</v>
      </c>
      <c r="L92" s="118">
        <f t="shared" si="53"/>
        <v>1968.8</v>
      </c>
      <c r="M92" s="118">
        <f t="shared" si="53"/>
        <v>2625</v>
      </c>
      <c r="N92" s="118">
        <f t="shared" si="53"/>
        <v>2821.9</v>
      </c>
      <c r="O92" s="44">
        <f t="shared" si="41"/>
        <v>1306.2</v>
      </c>
      <c r="P92" s="127">
        <f>RCF!C$7</f>
        <v>13.128</v>
      </c>
      <c r="Q92" s="118">
        <f t="shared" si="54"/>
        <v>1698</v>
      </c>
      <c r="R92" s="118">
        <f t="shared" si="54"/>
        <v>1959.3</v>
      </c>
      <c r="S92" s="44">
        <f t="shared" si="42"/>
        <v>1274.4000000000001</v>
      </c>
      <c r="T92" s="127">
        <f>RCF!C$9</f>
        <v>12.808999999999999</v>
      </c>
      <c r="U92" s="44">
        <f t="shared" si="43"/>
        <v>1274.4000000000001</v>
      </c>
      <c r="V92" s="128">
        <f t="shared" si="44"/>
        <v>12.808999999999999</v>
      </c>
      <c r="W92" s="118">
        <f t="shared" si="55"/>
        <v>1401.8</v>
      </c>
      <c r="X92" s="118">
        <f t="shared" si="55"/>
        <v>1745.9</v>
      </c>
      <c r="Y92" s="118">
        <f t="shared" si="55"/>
        <v>2064.5</v>
      </c>
      <c r="Z92" s="118">
        <f t="shared" ref="W92:AB110" si="59">ROUNDDOWN($U92*Z$6,1)</f>
        <v>1873.3</v>
      </c>
      <c r="AA92" s="118">
        <f t="shared" si="59"/>
        <v>2765.4</v>
      </c>
      <c r="AB92" s="118">
        <f t="shared" si="59"/>
        <v>3823.2</v>
      </c>
      <c r="AC92" s="44">
        <f t="shared" si="45"/>
        <v>1304.8</v>
      </c>
      <c r="AD92" s="128">
        <f>RCF!C$13</f>
        <v>13.114000000000001</v>
      </c>
      <c r="AE92" s="118">
        <f t="shared" si="56"/>
        <v>2152.9</v>
      </c>
      <c r="AF92" s="118">
        <f t="shared" si="56"/>
        <v>2740.1</v>
      </c>
      <c r="AG92" s="118">
        <f t="shared" si="56"/>
        <v>3914.4</v>
      </c>
      <c r="AH92" s="44">
        <f t="shared" si="46"/>
        <v>1307</v>
      </c>
      <c r="AI92" s="128">
        <f>RCF!C$31</f>
        <v>13.135999999999999</v>
      </c>
      <c r="AJ92" s="44">
        <f t="shared" si="47"/>
        <v>0</v>
      </c>
      <c r="AK92" s="128">
        <v>0</v>
      </c>
      <c r="AL92" s="44">
        <f t="shared" si="48"/>
        <v>1355.1</v>
      </c>
      <c r="AM92" s="128">
        <f>RCF!C$33</f>
        <v>13.62</v>
      </c>
      <c r="AN92" s="118">
        <f t="shared" si="36"/>
        <v>2032.6</v>
      </c>
      <c r="AO92" s="44">
        <f t="shared" si="49"/>
        <v>1366.7</v>
      </c>
      <c r="AP92" s="128">
        <f>RCF!C$35</f>
        <v>13.736000000000001</v>
      </c>
      <c r="AQ92" s="118">
        <f t="shared" si="57"/>
        <v>1776.7</v>
      </c>
      <c r="AR92" s="118">
        <f t="shared" si="57"/>
        <v>1981.7</v>
      </c>
      <c r="AS92" s="44">
        <f t="shared" si="50"/>
        <v>1338</v>
      </c>
      <c r="AT92" s="128">
        <f>RCF!C$37</f>
        <v>13.448</v>
      </c>
      <c r="AU92" s="44">
        <f t="shared" si="51"/>
        <v>1351.3</v>
      </c>
      <c r="AV92" s="128">
        <f>RCF!C$39</f>
        <v>13.581</v>
      </c>
      <c r="AW92" s="44">
        <f t="shared" si="52"/>
        <v>1261.8</v>
      </c>
      <c r="AX92" s="128">
        <f>RCF!C$41</f>
        <v>12.682</v>
      </c>
    </row>
    <row r="93" spans="1:50" s="64" customFormat="1" x14ac:dyDescent="0.2">
      <c r="A93" s="49" t="s">
        <v>63</v>
      </c>
      <c r="B93" s="50" t="s">
        <v>172</v>
      </c>
      <c r="C93" s="51">
        <v>189.2</v>
      </c>
      <c r="D93" s="44">
        <f t="shared" si="58"/>
        <v>8801.2000000000007</v>
      </c>
      <c r="E93" s="43">
        <f>RCF!C$43</f>
        <v>46.518000000000001</v>
      </c>
      <c r="F93" s="44">
        <f t="shared" si="38"/>
        <v>2495.6999999999998</v>
      </c>
      <c r="G93" s="127">
        <f>RCF!C$5</f>
        <v>13.191000000000001</v>
      </c>
      <c r="H93" s="44">
        <f t="shared" si="39"/>
        <v>2495.6999999999998</v>
      </c>
      <c r="I93" s="127">
        <f t="shared" si="40"/>
        <v>13.191000000000001</v>
      </c>
      <c r="J93" s="118">
        <f t="shared" si="53"/>
        <v>2745.3</v>
      </c>
      <c r="K93" s="118">
        <f t="shared" si="53"/>
        <v>3369.2</v>
      </c>
      <c r="L93" s="118">
        <f t="shared" si="53"/>
        <v>3743.6</v>
      </c>
      <c r="M93" s="118">
        <f t="shared" si="53"/>
        <v>4991.5</v>
      </c>
      <c r="N93" s="118">
        <f t="shared" si="53"/>
        <v>5365.8</v>
      </c>
      <c r="O93" s="44">
        <f t="shared" si="41"/>
        <v>2483.8000000000002</v>
      </c>
      <c r="P93" s="127">
        <f>RCF!C$7</f>
        <v>13.128</v>
      </c>
      <c r="Q93" s="118">
        <f t="shared" si="54"/>
        <v>3228.9</v>
      </c>
      <c r="R93" s="118">
        <f t="shared" si="54"/>
        <v>3725.7</v>
      </c>
      <c r="S93" s="44">
        <f t="shared" si="42"/>
        <v>2423.4</v>
      </c>
      <c r="T93" s="127">
        <f>RCF!C$9</f>
        <v>12.808999999999999</v>
      </c>
      <c r="U93" s="44">
        <f t="shared" si="43"/>
        <v>2423.4</v>
      </c>
      <c r="V93" s="128">
        <f t="shared" si="44"/>
        <v>12.808999999999999</v>
      </c>
      <c r="W93" s="118">
        <f t="shared" si="59"/>
        <v>2665.7</v>
      </c>
      <c r="X93" s="118">
        <f t="shared" si="59"/>
        <v>3320</v>
      </c>
      <c r="Y93" s="118">
        <f t="shared" si="59"/>
        <v>3925.9</v>
      </c>
      <c r="Z93" s="118">
        <f t="shared" si="59"/>
        <v>3562.3</v>
      </c>
      <c r="AA93" s="118">
        <f t="shared" si="59"/>
        <v>5258.7</v>
      </c>
      <c r="AB93" s="118">
        <f t="shared" si="59"/>
        <v>7270.2</v>
      </c>
      <c r="AC93" s="44">
        <f t="shared" si="45"/>
        <v>2481.1</v>
      </c>
      <c r="AD93" s="128">
        <f>RCF!C$13</f>
        <v>13.114000000000001</v>
      </c>
      <c r="AE93" s="118">
        <f t="shared" si="56"/>
        <v>4093.8</v>
      </c>
      <c r="AF93" s="118">
        <f t="shared" si="56"/>
        <v>5210.3</v>
      </c>
      <c r="AG93" s="118">
        <f t="shared" si="56"/>
        <v>7443.3</v>
      </c>
      <c r="AH93" s="44">
        <f t="shared" si="46"/>
        <v>2485.3000000000002</v>
      </c>
      <c r="AI93" s="128">
        <f>RCF!C$31</f>
        <v>13.135999999999999</v>
      </c>
      <c r="AJ93" s="44">
        <f t="shared" si="47"/>
        <v>0</v>
      </c>
      <c r="AK93" s="128">
        <v>0</v>
      </c>
      <c r="AL93" s="44">
        <f t="shared" si="48"/>
        <v>2576.9</v>
      </c>
      <c r="AM93" s="128">
        <f>RCF!C$33</f>
        <v>13.62</v>
      </c>
      <c r="AN93" s="118">
        <f t="shared" si="36"/>
        <v>3865.3</v>
      </c>
      <c r="AO93" s="44">
        <f t="shared" si="49"/>
        <v>2598.8000000000002</v>
      </c>
      <c r="AP93" s="128">
        <f>RCF!C$35</f>
        <v>13.736000000000001</v>
      </c>
      <c r="AQ93" s="118">
        <f t="shared" si="57"/>
        <v>3378.4</v>
      </c>
      <c r="AR93" s="118">
        <f t="shared" si="57"/>
        <v>3768.2</v>
      </c>
      <c r="AS93" s="44">
        <f t="shared" si="50"/>
        <v>2544.3000000000002</v>
      </c>
      <c r="AT93" s="128">
        <f>RCF!C$37</f>
        <v>13.448</v>
      </c>
      <c r="AU93" s="44">
        <f t="shared" si="51"/>
        <v>2569.5</v>
      </c>
      <c r="AV93" s="128">
        <f>RCF!C$39</f>
        <v>13.581</v>
      </c>
      <c r="AW93" s="44">
        <f t="shared" si="52"/>
        <v>2399.4</v>
      </c>
      <c r="AX93" s="128">
        <f>RCF!C$41</f>
        <v>12.682</v>
      </c>
    </row>
    <row r="94" spans="1:50" s="64" customFormat="1" x14ac:dyDescent="0.2">
      <c r="A94" s="49" t="s">
        <v>45</v>
      </c>
      <c r="B94" s="50" t="s">
        <v>174</v>
      </c>
      <c r="C94" s="51">
        <v>339</v>
      </c>
      <c r="D94" s="44">
        <f t="shared" ref="D94:D110" si="60">ROUND(E94*C94,1)</f>
        <v>15769.6</v>
      </c>
      <c r="E94" s="43">
        <f>RCF!C$43</f>
        <v>46.518000000000001</v>
      </c>
      <c r="F94" s="44">
        <f t="shared" si="38"/>
        <v>4471.7</v>
      </c>
      <c r="G94" s="127">
        <f>RCF!C$5</f>
        <v>13.191000000000001</v>
      </c>
      <c r="H94" s="44">
        <f t="shared" si="39"/>
        <v>4471.7</v>
      </c>
      <c r="I94" s="127">
        <f t="shared" si="40"/>
        <v>13.191000000000001</v>
      </c>
      <c r="J94" s="118">
        <f t="shared" si="53"/>
        <v>4918.8999999999996</v>
      </c>
      <c r="K94" s="118">
        <f t="shared" si="53"/>
        <v>6036.9</v>
      </c>
      <c r="L94" s="118">
        <f t="shared" si="53"/>
        <v>6707.6</v>
      </c>
      <c r="M94" s="118">
        <f t="shared" si="53"/>
        <v>8943.5</v>
      </c>
      <c r="N94" s="118">
        <f t="shared" si="53"/>
        <v>9614.2999999999993</v>
      </c>
      <c r="O94" s="44">
        <f t="shared" si="41"/>
        <v>4450.3</v>
      </c>
      <c r="P94" s="127">
        <f>RCF!C$7</f>
        <v>13.128</v>
      </c>
      <c r="Q94" s="118">
        <f t="shared" si="54"/>
        <v>5785.3</v>
      </c>
      <c r="R94" s="118">
        <f t="shared" si="54"/>
        <v>6675.4</v>
      </c>
      <c r="S94" s="44">
        <f t="shared" si="42"/>
        <v>4342.2</v>
      </c>
      <c r="T94" s="127">
        <f>RCF!C$9</f>
        <v>12.808999999999999</v>
      </c>
      <c r="U94" s="44">
        <f t="shared" si="43"/>
        <v>4342.2</v>
      </c>
      <c r="V94" s="128">
        <f t="shared" si="44"/>
        <v>12.808999999999999</v>
      </c>
      <c r="W94" s="118">
        <f t="shared" si="59"/>
        <v>4776.3999999999996</v>
      </c>
      <c r="X94" s="118">
        <f t="shared" si="59"/>
        <v>5948.8</v>
      </c>
      <c r="Y94" s="118">
        <f t="shared" si="59"/>
        <v>7034.3</v>
      </c>
      <c r="Z94" s="118">
        <f t="shared" si="59"/>
        <v>6383</v>
      </c>
      <c r="AA94" s="118">
        <f t="shared" si="59"/>
        <v>9422.5</v>
      </c>
      <c r="AB94" s="118">
        <f t="shared" si="59"/>
        <v>13026.6</v>
      </c>
      <c r="AC94" s="44">
        <f t="shared" si="45"/>
        <v>4445.6000000000004</v>
      </c>
      <c r="AD94" s="128">
        <f>RCF!C$13</f>
        <v>13.114000000000001</v>
      </c>
      <c r="AE94" s="118">
        <f t="shared" si="56"/>
        <v>7335.2</v>
      </c>
      <c r="AF94" s="118">
        <f t="shared" si="56"/>
        <v>9335.7999999999993</v>
      </c>
      <c r="AG94" s="118">
        <f t="shared" si="56"/>
        <v>13336.8</v>
      </c>
      <c r="AH94" s="44">
        <f t="shared" si="46"/>
        <v>4453.1000000000004</v>
      </c>
      <c r="AI94" s="128">
        <f>RCF!C$31</f>
        <v>13.135999999999999</v>
      </c>
      <c r="AJ94" s="44">
        <f t="shared" si="47"/>
        <v>0</v>
      </c>
      <c r="AK94" s="128">
        <v>0</v>
      </c>
      <c r="AL94" s="44">
        <f t="shared" si="48"/>
        <v>4617.1000000000004</v>
      </c>
      <c r="AM94" s="128">
        <f>RCF!C$33</f>
        <v>13.62</v>
      </c>
      <c r="AN94" s="118">
        <f t="shared" si="36"/>
        <v>6925.6</v>
      </c>
      <c r="AO94" s="44">
        <f t="shared" si="49"/>
        <v>4656.5</v>
      </c>
      <c r="AP94" s="128">
        <f>RCF!C$35</f>
        <v>13.736000000000001</v>
      </c>
      <c r="AQ94" s="118">
        <f t="shared" si="57"/>
        <v>6053.4</v>
      </c>
      <c r="AR94" s="118">
        <f t="shared" si="57"/>
        <v>6751.9</v>
      </c>
      <c r="AS94" s="44">
        <f t="shared" si="50"/>
        <v>4558.8</v>
      </c>
      <c r="AT94" s="128">
        <f>RCF!C$37</f>
        <v>13.448</v>
      </c>
      <c r="AU94" s="44">
        <f t="shared" si="51"/>
        <v>4603.8999999999996</v>
      </c>
      <c r="AV94" s="128">
        <f>RCF!C$39</f>
        <v>13.581</v>
      </c>
      <c r="AW94" s="44">
        <f t="shared" si="52"/>
        <v>4299.1000000000004</v>
      </c>
      <c r="AX94" s="128">
        <f>RCF!C$41</f>
        <v>12.682</v>
      </c>
    </row>
    <row r="95" spans="1:50" s="64" customFormat="1" x14ac:dyDescent="0.2">
      <c r="A95" s="49" t="s">
        <v>46</v>
      </c>
      <c r="B95" s="50" t="s">
        <v>173</v>
      </c>
      <c r="C95" s="51">
        <v>315</v>
      </c>
      <c r="D95" s="44">
        <f t="shared" si="60"/>
        <v>14653.2</v>
      </c>
      <c r="E95" s="43">
        <f>RCF!C$43</f>
        <v>46.518000000000001</v>
      </c>
      <c r="F95" s="44">
        <f t="shared" si="38"/>
        <v>4155.1000000000004</v>
      </c>
      <c r="G95" s="127">
        <f>RCF!C$5</f>
        <v>13.191000000000001</v>
      </c>
      <c r="H95" s="44">
        <f t="shared" si="39"/>
        <v>4155.2</v>
      </c>
      <c r="I95" s="127">
        <f t="shared" si="40"/>
        <v>13.191000000000001</v>
      </c>
      <c r="J95" s="118">
        <f t="shared" si="53"/>
        <v>4570.7</v>
      </c>
      <c r="K95" s="118">
        <f t="shared" si="53"/>
        <v>5609.5</v>
      </c>
      <c r="L95" s="118">
        <f t="shared" si="53"/>
        <v>6232.7</v>
      </c>
      <c r="M95" s="118">
        <f t="shared" si="53"/>
        <v>8310.2999999999993</v>
      </c>
      <c r="N95" s="118">
        <f t="shared" si="53"/>
        <v>8933.6</v>
      </c>
      <c r="O95" s="44">
        <f t="shared" si="41"/>
        <v>4135.3</v>
      </c>
      <c r="P95" s="127">
        <f>RCF!C$7</f>
        <v>13.128</v>
      </c>
      <c r="Q95" s="118">
        <f t="shared" si="54"/>
        <v>5375.8</v>
      </c>
      <c r="R95" s="118">
        <f t="shared" si="54"/>
        <v>6202.9</v>
      </c>
      <c r="S95" s="44">
        <f t="shared" si="42"/>
        <v>4034.8</v>
      </c>
      <c r="T95" s="127">
        <f>RCF!C$9</f>
        <v>12.808999999999999</v>
      </c>
      <c r="U95" s="44">
        <f t="shared" si="43"/>
        <v>4034.8</v>
      </c>
      <c r="V95" s="128">
        <f t="shared" si="44"/>
        <v>12.808999999999999</v>
      </c>
      <c r="W95" s="118">
        <f t="shared" si="59"/>
        <v>4438.2</v>
      </c>
      <c r="X95" s="118">
        <f t="shared" si="59"/>
        <v>5527.6</v>
      </c>
      <c r="Y95" s="118">
        <f t="shared" si="59"/>
        <v>6536.3</v>
      </c>
      <c r="Z95" s="118">
        <f t="shared" si="59"/>
        <v>5931.1</v>
      </c>
      <c r="AA95" s="118">
        <f t="shared" si="59"/>
        <v>8755.5</v>
      </c>
      <c r="AB95" s="118">
        <f t="shared" si="59"/>
        <v>12104.4</v>
      </c>
      <c r="AC95" s="44">
        <f t="shared" si="45"/>
        <v>4130.8999999999996</v>
      </c>
      <c r="AD95" s="128">
        <f>RCF!C$13</f>
        <v>13.114000000000001</v>
      </c>
      <c r="AE95" s="118">
        <f t="shared" si="56"/>
        <v>6816</v>
      </c>
      <c r="AF95" s="118">
        <f t="shared" si="56"/>
        <v>8674.9</v>
      </c>
      <c r="AG95" s="118">
        <f t="shared" si="56"/>
        <v>12392.7</v>
      </c>
      <c r="AH95" s="44">
        <f t="shared" si="46"/>
        <v>4137.8</v>
      </c>
      <c r="AI95" s="128">
        <f>RCF!C$31</f>
        <v>13.135999999999999</v>
      </c>
      <c r="AJ95" s="44">
        <f t="shared" si="47"/>
        <v>0</v>
      </c>
      <c r="AK95" s="128">
        <v>0</v>
      </c>
      <c r="AL95" s="44">
        <f t="shared" si="48"/>
        <v>4290.3</v>
      </c>
      <c r="AM95" s="128">
        <f>RCF!C$33</f>
        <v>13.62</v>
      </c>
      <c r="AN95" s="118">
        <f t="shared" si="36"/>
        <v>6435.4</v>
      </c>
      <c r="AO95" s="44">
        <f t="shared" si="49"/>
        <v>4326.8</v>
      </c>
      <c r="AP95" s="128">
        <f>RCF!C$35</f>
        <v>13.736000000000001</v>
      </c>
      <c r="AQ95" s="118">
        <f t="shared" si="57"/>
        <v>5624.8</v>
      </c>
      <c r="AR95" s="118">
        <f t="shared" si="57"/>
        <v>6273.8</v>
      </c>
      <c r="AS95" s="44">
        <f t="shared" si="50"/>
        <v>4236.1000000000004</v>
      </c>
      <c r="AT95" s="128">
        <f>RCF!C$37</f>
        <v>13.448</v>
      </c>
      <c r="AU95" s="44">
        <f t="shared" si="51"/>
        <v>4278</v>
      </c>
      <c r="AV95" s="128">
        <f>RCF!C$39</f>
        <v>13.581</v>
      </c>
      <c r="AW95" s="44">
        <f t="shared" si="52"/>
        <v>3994.8</v>
      </c>
      <c r="AX95" s="128">
        <f>RCF!C$41</f>
        <v>12.682</v>
      </c>
    </row>
    <row r="96" spans="1:50" s="64" customFormat="1" x14ac:dyDescent="0.2">
      <c r="A96" s="49" t="s">
        <v>39</v>
      </c>
      <c r="B96" s="65" t="s">
        <v>188</v>
      </c>
      <c r="C96" s="51">
        <v>360</v>
      </c>
      <c r="D96" s="44">
        <f t="shared" si="60"/>
        <v>16746.5</v>
      </c>
      <c r="E96" s="43">
        <f>RCF!C$43</f>
        <v>46.518000000000001</v>
      </c>
      <c r="F96" s="44">
        <f t="shared" si="38"/>
        <v>4748.7</v>
      </c>
      <c r="G96" s="127">
        <f>RCF!C$5</f>
        <v>13.191000000000001</v>
      </c>
      <c r="H96" s="44">
        <f t="shared" si="39"/>
        <v>4748.8</v>
      </c>
      <c r="I96" s="127">
        <f t="shared" si="40"/>
        <v>13.191000000000001</v>
      </c>
      <c r="J96" s="118">
        <f t="shared" si="53"/>
        <v>5223.6000000000004</v>
      </c>
      <c r="K96" s="118">
        <f t="shared" si="53"/>
        <v>6410.8</v>
      </c>
      <c r="L96" s="118">
        <f t="shared" si="53"/>
        <v>7123.1</v>
      </c>
      <c r="M96" s="118">
        <f t="shared" si="53"/>
        <v>9497.5</v>
      </c>
      <c r="N96" s="118">
        <f t="shared" si="53"/>
        <v>10209.799999999999</v>
      </c>
      <c r="O96" s="44">
        <f t="shared" si="41"/>
        <v>4726</v>
      </c>
      <c r="P96" s="127">
        <f>RCF!C$7</f>
        <v>13.128</v>
      </c>
      <c r="Q96" s="118">
        <f t="shared" si="54"/>
        <v>6143.8</v>
      </c>
      <c r="R96" s="118">
        <f t="shared" si="54"/>
        <v>7089</v>
      </c>
      <c r="S96" s="44">
        <f t="shared" si="42"/>
        <v>4611.2</v>
      </c>
      <c r="T96" s="127">
        <f>RCF!C$9</f>
        <v>12.808999999999999</v>
      </c>
      <c r="U96" s="44">
        <f t="shared" si="43"/>
        <v>4611.2</v>
      </c>
      <c r="V96" s="128">
        <f t="shared" si="44"/>
        <v>12.808999999999999</v>
      </c>
      <c r="W96" s="118">
        <f t="shared" si="59"/>
        <v>5072.3</v>
      </c>
      <c r="X96" s="118">
        <f t="shared" si="59"/>
        <v>6317.3</v>
      </c>
      <c r="Y96" s="118">
        <f t="shared" si="59"/>
        <v>7470.1</v>
      </c>
      <c r="Z96" s="118">
        <f t="shared" si="59"/>
        <v>6778.4</v>
      </c>
      <c r="AA96" s="118">
        <f t="shared" si="59"/>
        <v>10006.299999999999</v>
      </c>
      <c r="AB96" s="118">
        <f t="shared" si="59"/>
        <v>13833.6</v>
      </c>
      <c r="AC96" s="44">
        <f t="shared" si="45"/>
        <v>4721</v>
      </c>
      <c r="AD96" s="128">
        <f>RCF!C$13</f>
        <v>13.114000000000001</v>
      </c>
      <c r="AE96" s="118">
        <f t="shared" si="56"/>
        <v>7789.7</v>
      </c>
      <c r="AF96" s="118">
        <f t="shared" si="56"/>
        <v>9914.1</v>
      </c>
      <c r="AG96" s="118">
        <f t="shared" si="56"/>
        <v>14163</v>
      </c>
      <c r="AH96" s="44">
        <f t="shared" si="46"/>
        <v>4728.8999999999996</v>
      </c>
      <c r="AI96" s="128">
        <f>RCF!C$31</f>
        <v>13.135999999999999</v>
      </c>
      <c r="AJ96" s="44">
        <f t="shared" si="47"/>
        <v>0</v>
      </c>
      <c r="AK96" s="128">
        <v>0</v>
      </c>
      <c r="AL96" s="44">
        <f t="shared" si="48"/>
        <v>4903.2</v>
      </c>
      <c r="AM96" s="128">
        <f>RCF!C$33</f>
        <v>13.62</v>
      </c>
      <c r="AN96" s="118">
        <f t="shared" si="36"/>
        <v>7354.8</v>
      </c>
      <c r="AO96" s="44">
        <f t="shared" si="49"/>
        <v>4944.8999999999996</v>
      </c>
      <c r="AP96" s="128">
        <f>RCF!C$35</f>
        <v>13.736000000000001</v>
      </c>
      <c r="AQ96" s="118">
        <f t="shared" si="57"/>
        <v>6428.3</v>
      </c>
      <c r="AR96" s="118">
        <f t="shared" si="57"/>
        <v>7170.1</v>
      </c>
      <c r="AS96" s="44">
        <f t="shared" si="50"/>
        <v>4841.2</v>
      </c>
      <c r="AT96" s="128">
        <f>RCF!C$37</f>
        <v>13.448</v>
      </c>
      <c r="AU96" s="44">
        <f t="shared" si="51"/>
        <v>4889.1000000000004</v>
      </c>
      <c r="AV96" s="128">
        <f>RCF!C$39</f>
        <v>13.581</v>
      </c>
      <c r="AW96" s="44">
        <f t="shared" si="52"/>
        <v>4565.5</v>
      </c>
      <c r="AX96" s="128">
        <f>RCF!C$41</f>
        <v>12.682</v>
      </c>
    </row>
    <row r="97" spans="1:50" s="64" customFormat="1" ht="32.450000000000003" customHeight="1" x14ac:dyDescent="0.2">
      <c r="A97" s="49" t="s">
        <v>41</v>
      </c>
      <c r="B97" s="65" t="s">
        <v>189</v>
      </c>
      <c r="C97" s="51">
        <v>240</v>
      </c>
      <c r="D97" s="44">
        <f t="shared" si="60"/>
        <v>11164.3</v>
      </c>
      <c r="E97" s="43">
        <f>RCF!C$43</f>
        <v>46.518000000000001</v>
      </c>
      <c r="F97" s="44">
        <f t="shared" si="38"/>
        <v>3165.8</v>
      </c>
      <c r="G97" s="127">
        <f>RCF!C$5</f>
        <v>13.191000000000001</v>
      </c>
      <c r="H97" s="44">
        <f t="shared" si="39"/>
        <v>3165.8</v>
      </c>
      <c r="I97" s="127">
        <f t="shared" si="40"/>
        <v>13.191000000000001</v>
      </c>
      <c r="J97" s="118">
        <f t="shared" ref="J97:N110" si="61">ROUND($C97*$I97*J$6,1)</f>
        <v>3482.4</v>
      </c>
      <c r="K97" s="118">
        <f t="shared" si="61"/>
        <v>4273.8999999999996</v>
      </c>
      <c r="L97" s="118">
        <f t="shared" si="61"/>
        <v>4748.8</v>
      </c>
      <c r="M97" s="118">
        <f t="shared" si="61"/>
        <v>6331.7</v>
      </c>
      <c r="N97" s="118">
        <f t="shared" si="61"/>
        <v>6806.6</v>
      </c>
      <c r="O97" s="44">
        <f t="shared" si="41"/>
        <v>3150.7</v>
      </c>
      <c r="P97" s="127">
        <f>RCF!C$7</f>
        <v>13.128</v>
      </c>
      <c r="Q97" s="118">
        <f t="shared" si="54"/>
        <v>4095.9</v>
      </c>
      <c r="R97" s="118">
        <f t="shared" si="54"/>
        <v>4726</v>
      </c>
      <c r="S97" s="44">
        <f t="shared" si="42"/>
        <v>3074.1</v>
      </c>
      <c r="T97" s="127">
        <f>RCF!C$9</f>
        <v>12.808999999999999</v>
      </c>
      <c r="U97" s="44">
        <f t="shared" si="43"/>
        <v>3074.1</v>
      </c>
      <c r="V97" s="128">
        <f t="shared" si="44"/>
        <v>12.808999999999999</v>
      </c>
      <c r="W97" s="118">
        <f t="shared" si="59"/>
        <v>3381.5</v>
      </c>
      <c r="X97" s="118">
        <f t="shared" si="59"/>
        <v>4211.5</v>
      </c>
      <c r="Y97" s="118">
        <f t="shared" si="59"/>
        <v>4980</v>
      </c>
      <c r="Z97" s="118">
        <f t="shared" si="59"/>
        <v>4518.8999999999996</v>
      </c>
      <c r="AA97" s="118">
        <f t="shared" si="59"/>
        <v>6670.7</v>
      </c>
      <c r="AB97" s="118">
        <f t="shared" si="59"/>
        <v>9222.2999999999993</v>
      </c>
      <c r="AC97" s="44">
        <f t="shared" si="45"/>
        <v>3147.3</v>
      </c>
      <c r="AD97" s="128">
        <f>RCF!C$13</f>
        <v>13.114000000000001</v>
      </c>
      <c r="AE97" s="118">
        <f t="shared" si="56"/>
        <v>5193</v>
      </c>
      <c r="AF97" s="118">
        <f t="shared" si="56"/>
        <v>6609.3</v>
      </c>
      <c r="AG97" s="118">
        <f t="shared" si="56"/>
        <v>9441.9</v>
      </c>
      <c r="AH97" s="44">
        <f t="shared" si="46"/>
        <v>3152.6</v>
      </c>
      <c r="AI97" s="128">
        <f>RCF!C$31</f>
        <v>13.135999999999999</v>
      </c>
      <c r="AJ97" s="44">
        <f t="shared" si="47"/>
        <v>0</v>
      </c>
      <c r="AK97" s="128">
        <v>0</v>
      </c>
      <c r="AL97" s="44">
        <f t="shared" si="48"/>
        <v>3268.8</v>
      </c>
      <c r="AM97" s="128">
        <f>RCF!C$33</f>
        <v>13.62</v>
      </c>
      <c r="AN97" s="118">
        <f t="shared" si="36"/>
        <v>4903.2</v>
      </c>
      <c r="AO97" s="44">
        <f t="shared" si="49"/>
        <v>3296.6</v>
      </c>
      <c r="AP97" s="128">
        <f>RCF!C$35</f>
        <v>13.736000000000001</v>
      </c>
      <c r="AQ97" s="118">
        <f t="shared" si="57"/>
        <v>4285.5</v>
      </c>
      <c r="AR97" s="118">
        <f t="shared" si="57"/>
        <v>4780</v>
      </c>
      <c r="AS97" s="44">
        <f t="shared" si="50"/>
        <v>3227.5</v>
      </c>
      <c r="AT97" s="128">
        <f>RCF!C$37</f>
        <v>13.448</v>
      </c>
      <c r="AU97" s="44">
        <f t="shared" si="51"/>
        <v>3259.4</v>
      </c>
      <c r="AV97" s="128">
        <f>RCF!C$39</f>
        <v>13.581</v>
      </c>
      <c r="AW97" s="44">
        <f t="shared" si="52"/>
        <v>3043.6</v>
      </c>
      <c r="AX97" s="128">
        <f>RCF!C$41</f>
        <v>12.682</v>
      </c>
    </row>
    <row r="98" spans="1:50" s="64" customFormat="1" x14ac:dyDescent="0.2">
      <c r="A98" s="49" t="s">
        <v>106</v>
      </c>
      <c r="B98" s="50" t="s">
        <v>175</v>
      </c>
      <c r="C98" s="51">
        <v>364</v>
      </c>
      <c r="D98" s="44">
        <f t="shared" si="60"/>
        <v>16932.599999999999</v>
      </c>
      <c r="E98" s="43">
        <f>RCF!C$43</f>
        <v>46.518000000000001</v>
      </c>
      <c r="F98" s="44">
        <f t="shared" si="38"/>
        <v>4801.5</v>
      </c>
      <c r="G98" s="127">
        <f>RCF!C$5</f>
        <v>13.191000000000001</v>
      </c>
      <c r="H98" s="44">
        <f t="shared" si="39"/>
        <v>4801.5</v>
      </c>
      <c r="I98" s="127">
        <f t="shared" si="40"/>
        <v>13.191000000000001</v>
      </c>
      <c r="J98" s="118">
        <f t="shared" si="61"/>
        <v>5281.7</v>
      </c>
      <c r="K98" s="118">
        <f t="shared" si="61"/>
        <v>6482.1</v>
      </c>
      <c r="L98" s="118">
        <f t="shared" si="61"/>
        <v>7202.3</v>
      </c>
      <c r="M98" s="118">
        <f t="shared" si="61"/>
        <v>9603</v>
      </c>
      <c r="N98" s="118">
        <f t="shared" si="61"/>
        <v>10323.299999999999</v>
      </c>
      <c r="O98" s="44">
        <f t="shared" si="41"/>
        <v>4778.5</v>
      </c>
      <c r="P98" s="127">
        <f>RCF!C$7</f>
        <v>13.128</v>
      </c>
      <c r="Q98" s="118">
        <f t="shared" si="54"/>
        <v>6212</v>
      </c>
      <c r="R98" s="118">
        <f t="shared" si="54"/>
        <v>7167.7</v>
      </c>
      <c r="S98" s="44">
        <f t="shared" si="42"/>
        <v>4662.3999999999996</v>
      </c>
      <c r="T98" s="127">
        <f>RCF!C$9</f>
        <v>12.808999999999999</v>
      </c>
      <c r="U98" s="44">
        <f t="shared" si="43"/>
        <v>4662.3999999999996</v>
      </c>
      <c r="V98" s="128">
        <f t="shared" si="44"/>
        <v>12.808999999999999</v>
      </c>
      <c r="W98" s="118">
        <f t="shared" si="59"/>
        <v>5128.6000000000004</v>
      </c>
      <c r="X98" s="118">
        <f t="shared" si="59"/>
        <v>6387.4</v>
      </c>
      <c r="Y98" s="118">
        <f t="shared" si="59"/>
        <v>7553</v>
      </c>
      <c r="Z98" s="118">
        <f t="shared" si="59"/>
        <v>6853.7</v>
      </c>
      <c r="AA98" s="118">
        <f t="shared" si="59"/>
        <v>10117.4</v>
      </c>
      <c r="AB98" s="118">
        <f t="shared" si="59"/>
        <v>13987.2</v>
      </c>
      <c r="AC98" s="44">
        <f t="shared" si="45"/>
        <v>4773.3999999999996</v>
      </c>
      <c r="AD98" s="128">
        <f>RCF!C$13</f>
        <v>13.114000000000001</v>
      </c>
      <c r="AE98" s="118">
        <f t="shared" si="56"/>
        <v>7876.1</v>
      </c>
      <c r="AF98" s="118">
        <f t="shared" si="56"/>
        <v>10024.1</v>
      </c>
      <c r="AG98" s="118">
        <f t="shared" si="56"/>
        <v>14320.2</v>
      </c>
      <c r="AH98" s="44">
        <f t="shared" si="46"/>
        <v>4781.5</v>
      </c>
      <c r="AI98" s="128">
        <f>RCF!C$31</f>
        <v>13.135999999999999</v>
      </c>
      <c r="AJ98" s="44">
        <f t="shared" si="47"/>
        <v>0</v>
      </c>
      <c r="AK98" s="128">
        <v>0</v>
      </c>
      <c r="AL98" s="44">
        <f t="shared" si="48"/>
        <v>4957.6000000000004</v>
      </c>
      <c r="AM98" s="128">
        <f>RCF!C$33</f>
        <v>13.62</v>
      </c>
      <c r="AN98" s="118">
        <f t="shared" ref="AN98:AN110" si="62">ROUNDDOWN($AL98*AN$6,1)</f>
        <v>7436.4</v>
      </c>
      <c r="AO98" s="44">
        <f t="shared" si="49"/>
        <v>4999.8999999999996</v>
      </c>
      <c r="AP98" s="128">
        <f>RCF!C$35</f>
        <v>13.736000000000001</v>
      </c>
      <c r="AQ98" s="118">
        <f t="shared" si="57"/>
        <v>6499.8</v>
      </c>
      <c r="AR98" s="118">
        <f t="shared" si="57"/>
        <v>7249.8</v>
      </c>
      <c r="AS98" s="44">
        <f t="shared" si="50"/>
        <v>4895</v>
      </c>
      <c r="AT98" s="128">
        <f>RCF!C$37</f>
        <v>13.448</v>
      </c>
      <c r="AU98" s="44">
        <f t="shared" si="51"/>
        <v>4943.3999999999996</v>
      </c>
      <c r="AV98" s="128">
        <f>RCF!C$39</f>
        <v>13.581</v>
      </c>
      <c r="AW98" s="44">
        <f t="shared" si="52"/>
        <v>4616.2</v>
      </c>
      <c r="AX98" s="128">
        <f>RCF!C$41</f>
        <v>12.682</v>
      </c>
    </row>
    <row r="99" spans="1:50" s="64" customFormat="1" x14ac:dyDescent="0.2">
      <c r="A99" s="49" t="s">
        <v>44</v>
      </c>
      <c r="B99" s="50" t="s">
        <v>176</v>
      </c>
      <c r="C99" s="51">
        <v>176</v>
      </c>
      <c r="D99" s="44">
        <f t="shared" si="60"/>
        <v>8187.2</v>
      </c>
      <c r="E99" s="43">
        <f>RCF!C$43</f>
        <v>46.518000000000001</v>
      </c>
      <c r="F99" s="44">
        <f t="shared" ref="F99:F110" si="63">ROUNDDOWN($C99*G99,1)</f>
        <v>2321.6</v>
      </c>
      <c r="G99" s="127">
        <f>RCF!C$5</f>
        <v>13.191000000000001</v>
      </c>
      <c r="H99" s="44">
        <f t="shared" ref="H99:H110" si="64">ROUND(I99*C99,1)</f>
        <v>2321.6</v>
      </c>
      <c r="I99" s="127">
        <f t="shared" ref="I99:I110" si="65">G99</f>
        <v>13.191000000000001</v>
      </c>
      <c r="J99" s="118">
        <f t="shared" si="61"/>
        <v>2553.8000000000002</v>
      </c>
      <c r="K99" s="118">
        <f t="shared" si="61"/>
        <v>3134.2</v>
      </c>
      <c r="L99" s="118">
        <f t="shared" si="61"/>
        <v>3482.4</v>
      </c>
      <c r="M99" s="118">
        <f t="shared" si="61"/>
        <v>4643.2</v>
      </c>
      <c r="N99" s="118">
        <f t="shared" si="61"/>
        <v>4991.5</v>
      </c>
      <c r="O99" s="44">
        <f t="shared" ref="O99:O110" si="66">ROUNDDOWN($C99*P99,1)</f>
        <v>2310.5</v>
      </c>
      <c r="P99" s="127">
        <f>RCF!C$7</f>
        <v>13.128</v>
      </c>
      <c r="Q99" s="118">
        <f t="shared" si="54"/>
        <v>3003.6</v>
      </c>
      <c r="R99" s="118">
        <f t="shared" si="54"/>
        <v>3465.7</v>
      </c>
      <c r="S99" s="44">
        <f t="shared" ref="S99:S110" si="67">ROUNDDOWN($C99*T99,1)</f>
        <v>2254.3000000000002</v>
      </c>
      <c r="T99" s="127">
        <f>RCF!C$9</f>
        <v>12.808999999999999</v>
      </c>
      <c r="U99" s="44">
        <f t="shared" ref="U99:U110" si="68">ROUNDDOWN($C99*V99,1)</f>
        <v>2254.3000000000002</v>
      </c>
      <c r="V99" s="128">
        <f t="shared" ref="V99:V110" si="69">T99</f>
        <v>12.808999999999999</v>
      </c>
      <c r="W99" s="118">
        <f t="shared" si="59"/>
        <v>2479.6999999999998</v>
      </c>
      <c r="X99" s="118">
        <f t="shared" si="59"/>
        <v>3088.3</v>
      </c>
      <c r="Y99" s="118">
        <f t="shared" si="59"/>
        <v>3651.9</v>
      </c>
      <c r="Z99" s="118">
        <f t="shared" si="59"/>
        <v>3313.8</v>
      </c>
      <c r="AA99" s="118">
        <f t="shared" si="59"/>
        <v>4891.8</v>
      </c>
      <c r="AB99" s="118">
        <f t="shared" si="59"/>
        <v>6762.9</v>
      </c>
      <c r="AC99" s="44">
        <f t="shared" ref="AC99:AC110" si="70">ROUNDDOWN($C99*AD99,1)</f>
        <v>2308</v>
      </c>
      <c r="AD99" s="128">
        <f>RCF!C$13</f>
        <v>13.114000000000001</v>
      </c>
      <c r="AE99" s="118">
        <f t="shared" si="56"/>
        <v>3808.2</v>
      </c>
      <c r="AF99" s="118">
        <f t="shared" si="56"/>
        <v>4846.8</v>
      </c>
      <c r="AG99" s="118">
        <f t="shared" si="56"/>
        <v>6924</v>
      </c>
      <c r="AH99" s="44">
        <f t="shared" ref="AH99:AH110" si="71">ROUNDDOWN($C99*AI99,1)</f>
        <v>2311.9</v>
      </c>
      <c r="AI99" s="128">
        <f>RCF!C$31</f>
        <v>13.135999999999999</v>
      </c>
      <c r="AJ99" s="44">
        <f t="shared" ref="AJ99:AJ110" si="72">ROUNDDOWN($C99*AK99,1)</f>
        <v>0</v>
      </c>
      <c r="AK99" s="128">
        <v>0</v>
      </c>
      <c r="AL99" s="44">
        <f t="shared" ref="AL99:AL110" si="73">ROUNDDOWN($C99*AM99,1)</f>
        <v>2397.1</v>
      </c>
      <c r="AM99" s="128">
        <f>RCF!C$33</f>
        <v>13.62</v>
      </c>
      <c r="AN99" s="118">
        <f t="shared" si="62"/>
        <v>3595.6</v>
      </c>
      <c r="AO99" s="44">
        <f t="shared" ref="AO99:AO110" si="74">ROUNDDOWN($C99*AP99,1)</f>
        <v>2417.5</v>
      </c>
      <c r="AP99" s="128">
        <f>RCF!C$35</f>
        <v>13.736000000000001</v>
      </c>
      <c r="AQ99" s="118">
        <f t="shared" si="57"/>
        <v>3142.7</v>
      </c>
      <c r="AR99" s="118">
        <f t="shared" si="57"/>
        <v>3505.3</v>
      </c>
      <c r="AS99" s="44">
        <f t="shared" ref="AS99:AS110" si="75">ROUNDDOWN($C99*AT99,1)</f>
        <v>2366.8000000000002</v>
      </c>
      <c r="AT99" s="128">
        <f>RCF!C$37</f>
        <v>13.448</v>
      </c>
      <c r="AU99" s="44">
        <f t="shared" ref="AU99:AU110" si="76">ROUNDDOWN($C99*AV99,1)</f>
        <v>2390.1999999999998</v>
      </c>
      <c r="AV99" s="128">
        <f>RCF!C$39</f>
        <v>13.581</v>
      </c>
      <c r="AW99" s="44">
        <f t="shared" ref="AW99:AW110" si="77">ROUNDDOWN($C99*AX99,1)</f>
        <v>2232</v>
      </c>
      <c r="AX99" s="128">
        <f>RCF!C$41</f>
        <v>12.682</v>
      </c>
    </row>
    <row r="100" spans="1:50" s="64" customFormat="1" x14ac:dyDescent="0.2">
      <c r="A100" s="49" t="s">
        <v>42</v>
      </c>
      <c r="B100" s="50" t="s">
        <v>177</v>
      </c>
      <c r="C100" s="51">
        <v>159</v>
      </c>
      <c r="D100" s="44">
        <f t="shared" si="60"/>
        <v>7396.4</v>
      </c>
      <c r="E100" s="43">
        <f>RCF!C$43</f>
        <v>46.518000000000001</v>
      </c>
      <c r="F100" s="44">
        <f t="shared" si="63"/>
        <v>2097.3000000000002</v>
      </c>
      <c r="G100" s="127">
        <f>RCF!C$5</f>
        <v>13.191000000000001</v>
      </c>
      <c r="H100" s="44">
        <f t="shared" si="64"/>
        <v>2097.4</v>
      </c>
      <c r="I100" s="127">
        <f t="shared" si="65"/>
        <v>13.191000000000001</v>
      </c>
      <c r="J100" s="118">
        <f t="shared" si="61"/>
        <v>2307.1</v>
      </c>
      <c r="K100" s="118">
        <f t="shared" si="61"/>
        <v>2831.4</v>
      </c>
      <c r="L100" s="118">
        <f t="shared" si="61"/>
        <v>3146.1</v>
      </c>
      <c r="M100" s="118">
        <f t="shared" si="61"/>
        <v>4194.7</v>
      </c>
      <c r="N100" s="118">
        <f t="shared" si="61"/>
        <v>4509.3</v>
      </c>
      <c r="O100" s="44">
        <f t="shared" si="66"/>
        <v>2087.3000000000002</v>
      </c>
      <c r="P100" s="127">
        <f>RCF!C$7</f>
        <v>13.128</v>
      </c>
      <c r="Q100" s="118">
        <f t="shared" si="54"/>
        <v>2713.4</v>
      </c>
      <c r="R100" s="118">
        <f t="shared" si="54"/>
        <v>3130.9</v>
      </c>
      <c r="S100" s="44">
        <f t="shared" si="67"/>
        <v>2036.6</v>
      </c>
      <c r="T100" s="127">
        <f>RCF!C$9</f>
        <v>12.808999999999999</v>
      </c>
      <c r="U100" s="44">
        <f t="shared" si="68"/>
        <v>2036.6</v>
      </c>
      <c r="V100" s="128">
        <f t="shared" si="69"/>
        <v>12.808999999999999</v>
      </c>
      <c r="W100" s="118">
        <f t="shared" si="59"/>
        <v>2240.1999999999998</v>
      </c>
      <c r="X100" s="118">
        <f t="shared" si="59"/>
        <v>2790.1</v>
      </c>
      <c r="Y100" s="118">
        <f t="shared" si="59"/>
        <v>3299.2</v>
      </c>
      <c r="Z100" s="118">
        <f t="shared" si="59"/>
        <v>2993.8</v>
      </c>
      <c r="AA100" s="118">
        <f t="shared" si="59"/>
        <v>4419.3999999999996</v>
      </c>
      <c r="AB100" s="118">
        <f t="shared" si="59"/>
        <v>6109.8</v>
      </c>
      <c r="AC100" s="44">
        <f t="shared" si="70"/>
        <v>2085.1</v>
      </c>
      <c r="AD100" s="128">
        <f>RCF!C$13</f>
        <v>13.114000000000001</v>
      </c>
      <c r="AE100" s="118">
        <f t="shared" si="56"/>
        <v>3440.4</v>
      </c>
      <c r="AF100" s="118">
        <f t="shared" si="56"/>
        <v>4378.7</v>
      </c>
      <c r="AG100" s="118">
        <f t="shared" si="56"/>
        <v>6255.3</v>
      </c>
      <c r="AH100" s="44">
        <f t="shared" si="71"/>
        <v>2088.6</v>
      </c>
      <c r="AI100" s="128">
        <f>RCF!C$31</f>
        <v>13.135999999999999</v>
      </c>
      <c r="AJ100" s="44">
        <f t="shared" si="72"/>
        <v>0</v>
      </c>
      <c r="AK100" s="128">
        <v>0</v>
      </c>
      <c r="AL100" s="44">
        <f t="shared" si="73"/>
        <v>2165.5</v>
      </c>
      <c r="AM100" s="128">
        <f>RCF!C$33</f>
        <v>13.62</v>
      </c>
      <c r="AN100" s="118">
        <f t="shared" si="62"/>
        <v>3248.2</v>
      </c>
      <c r="AO100" s="44">
        <f t="shared" si="74"/>
        <v>2184</v>
      </c>
      <c r="AP100" s="128">
        <f>RCF!C$35</f>
        <v>13.736000000000001</v>
      </c>
      <c r="AQ100" s="118">
        <f t="shared" si="57"/>
        <v>2839.2</v>
      </c>
      <c r="AR100" s="118">
        <f t="shared" si="57"/>
        <v>3166.8</v>
      </c>
      <c r="AS100" s="44">
        <f t="shared" si="75"/>
        <v>2138.1999999999998</v>
      </c>
      <c r="AT100" s="128">
        <f>RCF!C$37</f>
        <v>13.448</v>
      </c>
      <c r="AU100" s="44">
        <f t="shared" si="76"/>
        <v>2159.3000000000002</v>
      </c>
      <c r="AV100" s="128">
        <f>RCF!C$39</f>
        <v>13.581</v>
      </c>
      <c r="AW100" s="44">
        <f t="shared" si="77"/>
        <v>2016.4</v>
      </c>
      <c r="AX100" s="128">
        <f>RCF!C$41</f>
        <v>12.682</v>
      </c>
    </row>
    <row r="101" spans="1:50" s="64" customFormat="1" x14ac:dyDescent="0.2">
      <c r="A101" s="49">
        <v>2802</v>
      </c>
      <c r="B101" s="50" t="s">
        <v>178</v>
      </c>
      <c r="C101" s="51">
        <v>25</v>
      </c>
      <c r="D101" s="44">
        <f t="shared" si="60"/>
        <v>1163</v>
      </c>
      <c r="E101" s="43">
        <f>RCF!C$43</f>
        <v>46.518000000000001</v>
      </c>
      <c r="F101" s="44">
        <f t="shared" si="63"/>
        <v>329.7</v>
      </c>
      <c r="G101" s="127">
        <f>RCF!C$5</f>
        <v>13.191000000000001</v>
      </c>
      <c r="H101" s="44">
        <f t="shared" si="64"/>
        <v>329.8</v>
      </c>
      <c r="I101" s="127">
        <f t="shared" si="65"/>
        <v>13.191000000000001</v>
      </c>
      <c r="J101" s="118">
        <f t="shared" si="61"/>
        <v>362.8</v>
      </c>
      <c r="K101" s="118">
        <f t="shared" si="61"/>
        <v>445.2</v>
      </c>
      <c r="L101" s="118">
        <f t="shared" si="61"/>
        <v>494.7</v>
      </c>
      <c r="M101" s="118">
        <f t="shared" si="61"/>
        <v>659.6</v>
      </c>
      <c r="N101" s="118">
        <f t="shared" si="61"/>
        <v>709</v>
      </c>
      <c r="O101" s="44">
        <f t="shared" si="66"/>
        <v>328.2</v>
      </c>
      <c r="P101" s="127">
        <f>RCF!C$7</f>
        <v>13.128</v>
      </c>
      <c r="Q101" s="118">
        <f t="shared" si="54"/>
        <v>426.6</v>
      </c>
      <c r="R101" s="118">
        <f t="shared" si="54"/>
        <v>492.3</v>
      </c>
      <c r="S101" s="44">
        <f t="shared" si="67"/>
        <v>320.2</v>
      </c>
      <c r="T101" s="127">
        <f>RCF!C$9</f>
        <v>12.808999999999999</v>
      </c>
      <c r="U101" s="44">
        <f t="shared" si="68"/>
        <v>320.2</v>
      </c>
      <c r="V101" s="128">
        <f t="shared" si="69"/>
        <v>12.808999999999999</v>
      </c>
      <c r="W101" s="118">
        <f t="shared" si="59"/>
        <v>352.2</v>
      </c>
      <c r="X101" s="118">
        <f t="shared" si="59"/>
        <v>438.6</v>
      </c>
      <c r="Y101" s="118">
        <f t="shared" si="59"/>
        <v>518.70000000000005</v>
      </c>
      <c r="Z101" s="118">
        <f t="shared" si="59"/>
        <v>470.6</v>
      </c>
      <c r="AA101" s="118">
        <f t="shared" si="59"/>
        <v>694.8</v>
      </c>
      <c r="AB101" s="118">
        <f t="shared" si="59"/>
        <v>960.6</v>
      </c>
      <c r="AC101" s="44">
        <f t="shared" si="70"/>
        <v>327.8</v>
      </c>
      <c r="AD101" s="128">
        <f>RCF!C$13</f>
        <v>13.114000000000001</v>
      </c>
      <c r="AE101" s="118">
        <f t="shared" si="56"/>
        <v>540.9</v>
      </c>
      <c r="AF101" s="118">
        <f t="shared" si="56"/>
        <v>688.4</v>
      </c>
      <c r="AG101" s="118">
        <f t="shared" si="56"/>
        <v>983.4</v>
      </c>
      <c r="AH101" s="44">
        <f t="shared" si="71"/>
        <v>328.4</v>
      </c>
      <c r="AI101" s="128">
        <f>RCF!C$31</f>
        <v>13.135999999999999</v>
      </c>
      <c r="AJ101" s="44">
        <f t="shared" si="72"/>
        <v>0</v>
      </c>
      <c r="AK101" s="128">
        <v>0</v>
      </c>
      <c r="AL101" s="44">
        <f t="shared" si="73"/>
        <v>340.5</v>
      </c>
      <c r="AM101" s="128">
        <f>RCF!C$33</f>
        <v>13.62</v>
      </c>
      <c r="AN101" s="118">
        <f t="shared" si="62"/>
        <v>510.7</v>
      </c>
      <c r="AO101" s="44">
        <f t="shared" si="74"/>
        <v>343.4</v>
      </c>
      <c r="AP101" s="128">
        <f>RCF!C$35</f>
        <v>13.736000000000001</v>
      </c>
      <c r="AQ101" s="118">
        <f t="shared" si="57"/>
        <v>446.4</v>
      </c>
      <c r="AR101" s="118">
        <f t="shared" si="57"/>
        <v>497.9</v>
      </c>
      <c r="AS101" s="44">
        <f t="shared" si="75"/>
        <v>336.2</v>
      </c>
      <c r="AT101" s="128">
        <f>RCF!C$37</f>
        <v>13.448</v>
      </c>
      <c r="AU101" s="44">
        <f t="shared" si="76"/>
        <v>339.5</v>
      </c>
      <c r="AV101" s="128">
        <f>RCF!C$39</f>
        <v>13.581</v>
      </c>
      <c r="AW101" s="44">
        <f t="shared" si="77"/>
        <v>317</v>
      </c>
      <c r="AX101" s="128">
        <f>RCF!C$41</f>
        <v>12.682</v>
      </c>
    </row>
    <row r="102" spans="1:50" s="64" customFormat="1" x14ac:dyDescent="0.2">
      <c r="A102" s="49" t="s">
        <v>40</v>
      </c>
      <c r="B102" s="50" t="s">
        <v>179</v>
      </c>
      <c r="C102" s="51">
        <v>132</v>
      </c>
      <c r="D102" s="44">
        <f t="shared" si="60"/>
        <v>6140.4</v>
      </c>
      <c r="E102" s="43">
        <f>RCF!C$43</f>
        <v>46.518000000000001</v>
      </c>
      <c r="F102" s="44">
        <f t="shared" si="63"/>
        <v>1741.2</v>
      </c>
      <c r="G102" s="127">
        <f>RCF!C$5</f>
        <v>13.191000000000001</v>
      </c>
      <c r="H102" s="44">
        <f t="shared" si="64"/>
        <v>1741.2</v>
      </c>
      <c r="I102" s="127">
        <f t="shared" si="65"/>
        <v>13.191000000000001</v>
      </c>
      <c r="J102" s="118">
        <f t="shared" si="61"/>
        <v>1915.3</v>
      </c>
      <c r="K102" s="118">
        <f t="shared" si="61"/>
        <v>2350.6</v>
      </c>
      <c r="L102" s="118">
        <f t="shared" si="61"/>
        <v>2611.8000000000002</v>
      </c>
      <c r="M102" s="118">
        <f t="shared" si="61"/>
        <v>3482.4</v>
      </c>
      <c r="N102" s="118">
        <f t="shared" si="61"/>
        <v>3743.6</v>
      </c>
      <c r="O102" s="44">
        <f t="shared" si="66"/>
        <v>1732.8</v>
      </c>
      <c r="P102" s="127">
        <f>RCF!C$7</f>
        <v>13.128</v>
      </c>
      <c r="Q102" s="118">
        <f t="shared" si="54"/>
        <v>2252.6</v>
      </c>
      <c r="R102" s="118">
        <f t="shared" si="54"/>
        <v>2599.1999999999998</v>
      </c>
      <c r="S102" s="44">
        <f t="shared" si="67"/>
        <v>1690.7</v>
      </c>
      <c r="T102" s="127">
        <f>RCF!C$9</f>
        <v>12.808999999999999</v>
      </c>
      <c r="U102" s="44">
        <f t="shared" si="68"/>
        <v>1690.7</v>
      </c>
      <c r="V102" s="128">
        <f t="shared" si="69"/>
        <v>12.808999999999999</v>
      </c>
      <c r="W102" s="118">
        <f t="shared" si="59"/>
        <v>1859.7</v>
      </c>
      <c r="X102" s="118">
        <f t="shared" si="59"/>
        <v>2316.1999999999998</v>
      </c>
      <c r="Y102" s="118">
        <f t="shared" si="59"/>
        <v>2738.9</v>
      </c>
      <c r="Z102" s="118">
        <f t="shared" si="59"/>
        <v>2485.3000000000002</v>
      </c>
      <c r="AA102" s="118">
        <f t="shared" si="59"/>
        <v>3668.8</v>
      </c>
      <c r="AB102" s="118">
        <f t="shared" si="59"/>
        <v>5072.1000000000004</v>
      </c>
      <c r="AC102" s="44">
        <f t="shared" si="70"/>
        <v>1731</v>
      </c>
      <c r="AD102" s="128">
        <f>RCF!C$13</f>
        <v>13.114000000000001</v>
      </c>
      <c r="AE102" s="118">
        <f t="shared" si="56"/>
        <v>2856.2</v>
      </c>
      <c r="AF102" s="118">
        <f t="shared" si="56"/>
        <v>3635.1</v>
      </c>
      <c r="AG102" s="118">
        <f t="shared" si="56"/>
        <v>5193</v>
      </c>
      <c r="AH102" s="44">
        <f t="shared" si="71"/>
        <v>1733.9</v>
      </c>
      <c r="AI102" s="128">
        <f>RCF!C$31</f>
        <v>13.135999999999999</v>
      </c>
      <c r="AJ102" s="44">
        <f t="shared" si="72"/>
        <v>0</v>
      </c>
      <c r="AK102" s="128">
        <v>0</v>
      </c>
      <c r="AL102" s="44">
        <f t="shared" si="73"/>
        <v>1797.8</v>
      </c>
      <c r="AM102" s="128">
        <f>RCF!C$33</f>
        <v>13.62</v>
      </c>
      <c r="AN102" s="118">
        <f t="shared" si="62"/>
        <v>2696.7</v>
      </c>
      <c r="AO102" s="44">
        <f t="shared" si="74"/>
        <v>1813.1</v>
      </c>
      <c r="AP102" s="128">
        <f>RCF!C$35</f>
        <v>13.736000000000001</v>
      </c>
      <c r="AQ102" s="118">
        <f t="shared" si="57"/>
        <v>2357</v>
      </c>
      <c r="AR102" s="118">
        <f t="shared" si="57"/>
        <v>2628.9</v>
      </c>
      <c r="AS102" s="44">
        <f t="shared" si="75"/>
        <v>1775.1</v>
      </c>
      <c r="AT102" s="128">
        <f>RCF!C$37</f>
        <v>13.448</v>
      </c>
      <c r="AU102" s="44">
        <f t="shared" si="76"/>
        <v>1792.6</v>
      </c>
      <c r="AV102" s="128">
        <f>RCF!C$39</f>
        <v>13.581</v>
      </c>
      <c r="AW102" s="44">
        <f t="shared" si="77"/>
        <v>1674</v>
      </c>
      <c r="AX102" s="128">
        <f>RCF!C$41</f>
        <v>12.682</v>
      </c>
    </row>
    <row r="103" spans="1:50" s="64" customFormat="1" x14ac:dyDescent="0.2">
      <c r="A103" s="49" t="s">
        <v>43</v>
      </c>
      <c r="B103" s="50" t="s">
        <v>180</v>
      </c>
      <c r="C103" s="51">
        <v>320</v>
      </c>
      <c r="D103" s="44">
        <f t="shared" si="60"/>
        <v>14885.8</v>
      </c>
      <c r="E103" s="43">
        <f>RCF!C$43</f>
        <v>46.518000000000001</v>
      </c>
      <c r="F103" s="44">
        <f t="shared" si="63"/>
        <v>4221.1000000000004</v>
      </c>
      <c r="G103" s="127">
        <f>RCF!C$5</f>
        <v>13.191000000000001</v>
      </c>
      <c r="H103" s="44">
        <f t="shared" si="64"/>
        <v>4221.1000000000004</v>
      </c>
      <c r="I103" s="127">
        <f t="shared" si="65"/>
        <v>13.191000000000001</v>
      </c>
      <c r="J103" s="118">
        <f t="shared" si="61"/>
        <v>4643.2</v>
      </c>
      <c r="K103" s="118">
        <f t="shared" si="61"/>
        <v>5698.5</v>
      </c>
      <c r="L103" s="118">
        <f t="shared" si="61"/>
        <v>6331.7</v>
      </c>
      <c r="M103" s="118">
        <f t="shared" si="61"/>
        <v>8442.2000000000007</v>
      </c>
      <c r="N103" s="118">
        <f t="shared" si="61"/>
        <v>9075.4</v>
      </c>
      <c r="O103" s="44">
        <f t="shared" si="66"/>
        <v>4200.8999999999996</v>
      </c>
      <c r="P103" s="127">
        <f>RCF!C$7</f>
        <v>13.128</v>
      </c>
      <c r="Q103" s="118">
        <f t="shared" si="54"/>
        <v>5461.1</v>
      </c>
      <c r="R103" s="118">
        <f t="shared" si="54"/>
        <v>6301.3</v>
      </c>
      <c r="S103" s="44">
        <f t="shared" si="67"/>
        <v>4098.8</v>
      </c>
      <c r="T103" s="127">
        <f>RCF!C$9</f>
        <v>12.808999999999999</v>
      </c>
      <c r="U103" s="44">
        <f t="shared" si="68"/>
        <v>4098.8</v>
      </c>
      <c r="V103" s="128">
        <f t="shared" si="69"/>
        <v>12.808999999999999</v>
      </c>
      <c r="W103" s="118">
        <f t="shared" si="59"/>
        <v>4508.6000000000004</v>
      </c>
      <c r="X103" s="118">
        <f t="shared" si="59"/>
        <v>5615.3</v>
      </c>
      <c r="Y103" s="118">
        <f t="shared" si="59"/>
        <v>6640</v>
      </c>
      <c r="Z103" s="118">
        <f t="shared" si="59"/>
        <v>6025.2</v>
      </c>
      <c r="AA103" s="118">
        <f t="shared" si="59"/>
        <v>8894.2999999999993</v>
      </c>
      <c r="AB103" s="118">
        <f t="shared" si="59"/>
        <v>12296.4</v>
      </c>
      <c r="AC103" s="44">
        <f t="shared" si="70"/>
        <v>4196.3999999999996</v>
      </c>
      <c r="AD103" s="128">
        <f>RCF!C$13</f>
        <v>13.114000000000001</v>
      </c>
      <c r="AE103" s="118">
        <f t="shared" si="56"/>
        <v>6924.1</v>
      </c>
      <c r="AF103" s="118">
        <f t="shared" si="56"/>
        <v>8812.4</v>
      </c>
      <c r="AG103" s="118">
        <f t="shared" si="56"/>
        <v>12589.2</v>
      </c>
      <c r="AH103" s="44">
        <f t="shared" si="71"/>
        <v>4203.5</v>
      </c>
      <c r="AI103" s="128">
        <f>RCF!C$31</f>
        <v>13.135999999999999</v>
      </c>
      <c r="AJ103" s="44">
        <f t="shared" si="72"/>
        <v>0</v>
      </c>
      <c r="AK103" s="128">
        <v>0</v>
      </c>
      <c r="AL103" s="44">
        <f t="shared" si="73"/>
        <v>4358.3999999999996</v>
      </c>
      <c r="AM103" s="128">
        <f>RCF!C$33</f>
        <v>13.62</v>
      </c>
      <c r="AN103" s="118">
        <f t="shared" si="62"/>
        <v>6537.6</v>
      </c>
      <c r="AO103" s="44">
        <f t="shared" si="74"/>
        <v>4395.5</v>
      </c>
      <c r="AP103" s="128">
        <f>RCF!C$35</f>
        <v>13.736000000000001</v>
      </c>
      <c r="AQ103" s="118">
        <f t="shared" si="57"/>
        <v>5714.1</v>
      </c>
      <c r="AR103" s="118">
        <f t="shared" si="57"/>
        <v>6373.4</v>
      </c>
      <c r="AS103" s="44">
        <f t="shared" si="75"/>
        <v>4303.3</v>
      </c>
      <c r="AT103" s="128">
        <f>RCF!C$37</f>
        <v>13.448</v>
      </c>
      <c r="AU103" s="44">
        <f t="shared" si="76"/>
        <v>4345.8999999999996</v>
      </c>
      <c r="AV103" s="128">
        <f>RCF!C$39</f>
        <v>13.581</v>
      </c>
      <c r="AW103" s="44">
        <f t="shared" si="77"/>
        <v>4058.2</v>
      </c>
      <c r="AX103" s="128">
        <f>RCF!C$41</f>
        <v>12.682</v>
      </c>
    </row>
    <row r="104" spans="1:50" s="64" customFormat="1" x14ac:dyDescent="0.2">
      <c r="A104" s="49">
        <v>2940</v>
      </c>
      <c r="B104" s="50" t="s">
        <v>181</v>
      </c>
      <c r="C104" s="51">
        <v>187</v>
      </c>
      <c r="D104" s="44">
        <f t="shared" si="60"/>
        <v>8698.9</v>
      </c>
      <c r="E104" s="43">
        <f>RCF!C$43</f>
        <v>46.518000000000001</v>
      </c>
      <c r="F104" s="44">
        <f t="shared" si="63"/>
        <v>2466.6999999999998</v>
      </c>
      <c r="G104" s="127">
        <f>RCF!C$5</f>
        <v>13.191000000000001</v>
      </c>
      <c r="H104" s="44">
        <f t="shared" si="64"/>
        <v>2466.6999999999998</v>
      </c>
      <c r="I104" s="127">
        <f t="shared" si="65"/>
        <v>13.191000000000001</v>
      </c>
      <c r="J104" s="118">
        <f t="shared" si="61"/>
        <v>2713.4</v>
      </c>
      <c r="K104" s="118">
        <f t="shared" si="61"/>
        <v>3330.1</v>
      </c>
      <c r="L104" s="118">
        <f t="shared" si="61"/>
        <v>3700.1</v>
      </c>
      <c r="M104" s="118">
        <f t="shared" si="61"/>
        <v>4933.3999999999996</v>
      </c>
      <c r="N104" s="118">
        <f t="shared" si="61"/>
        <v>5303.4</v>
      </c>
      <c r="O104" s="44">
        <f t="shared" si="66"/>
        <v>2454.9</v>
      </c>
      <c r="P104" s="127">
        <f>RCF!C$7</f>
        <v>13.128</v>
      </c>
      <c r="Q104" s="118">
        <f t="shared" si="54"/>
        <v>3191.3</v>
      </c>
      <c r="R104" s="118">
        <f t="shared" si="54"/>
        <v>3682.3</v>
      </c>
      <c r="S104" s="44">
        <f t="shared" si="67"/>
        <v>2395.1999999999998</v>
      </c>
      <c r="T104" s="127">
        <f>RCF!C$9</f>
        <v>12.808999999999999</v>
      </c>
      <c r="U104" s="44">
        <f t="shared" si="68"/>
        <v>2395.1999999999998</v>
      </c>
      <c r="V104" s="128">
        <f t="shared" si="69"/>
        <v>12.808999999999999</v>
      </c>
      <c r="W104" s="118">
        <f t="shared" si="59"/>
        <v>2634.7</v>
      </c>
      <c r="X104" s="118">
        <f t="shared" si="59"/>
        <v>3281.4</v>
      </c>
      <c r="Y104" s="118">
        <f t="shared" si="59"/>
        <v>3880.2</v>
      </c>
      <c r="Z104" s="118">
        <f t="shared" si="59"/>
        <v>3520.9</v>
      </c>
      <c r="AA104" s="118">
        <f t="shared" si="59"/>
        <v>5197.5</v>
      </c>
      <c r="AB104" s="118">
        <f t="shared" si="59"/>
        <v>7185.6</v>
      </c>
      <c r="AC104" s="44">
        <f t="shared" si="70"/>
        <v>2452.3000000000002</v>
      </c>
      <c r="AD104" s="128">
        <f>RCF!C$13</f>
        <v>13.114000000000001</v>
      </c>
      <c r="AE104" s="118">
        <f t="shared" si="56"/>
        <v>4046.3</v>
      </c>
      <c r="AF104" s="118">
        <f t="shared" si="56"/>
        <v>5149.8</v>
      </c>
      <c r="AG104" s="118">
        <f t="shared" si="56"/>
        <v>7356.9</v>
      </c>
      <c r="AH104" s="44">
        <f t="shared" si="71"/>
        <v>2456.4</v>
      </c>
      <c r="AI104" s="128">
        <f>RCF!C$31</f>
        <v>13.135999999999999</v>
      </c>
      <c r="AJ104" s="44">
        <f t="shared" si="72"/>
        <v>0</v>
      </c>
      <c r="AK104" s="128">
        <v>0</v>
      </c>
      <c r="AL104" s="44">
        <f t="shared" si="73"/>
        <v>2546.9</v>
      </c>
      <c r="AM104" s="128">
        <f>RCF!C$33</f>
        <v>13.62</v>
      </c>
      <c r="AN104" s="118">
        <f t="shared" si="62"/>
        <v>3820.3</v>
      </c>
      <c r="AO104" s="44">
        <f t="shared" si="74"/>
        <v>2568.6</v>
      </c>
      <c r="AP104" s="128">
        <f>RCF!C$35</f>
        <v>13.736000000000001</v>
      </c>
      <c r="AQ104" s="118">
        <f t="shared" si="57"/>
        <v>3339.1</v>
      </c>
      <c r="AR104" s="118">
        <f t="shared" si="57"/>
        <v>3724.4</v>
      </c>
      <c r="AS104" s="44">
        <f t="shared" si="75"/>
        <v>2514.6999999999998</v>
      </c>
      <c r="AT104" s="128">
        <f>RCF!C$37</f>
        <v>13.448</v>
      </c>
      <c r="AU104" s="44">
        <f t="shared" si="76"/>
        <v>2539.6</v>
      </c>
      <c r="AV104" s="128">
        <f>RCF!C$39</f>
        <v>13.581</v>
      </c>
      <c r="AW104" s="44">
        <f t="shared" si="77"/>
        <v>2371.5</v>
      </c>
      <c r="AX104" s="128">
        <f>RCF!C$41</f>
        <v>12.682</v>
      </c>
    </row>
    <row r="105" spans="1:50" s="64" customFormat="1" x14ac:dyDescent="0.2">
      <c r="A105" s="66" t="s">
        <v>110</v>
      </c>
      <c r="B105" s="50" t="s">
        <v>182</v>
      </c>
      <c r="C105" s="51">
        <v>50</v>
      </c>
      <c r="D105" s="67">
        <f t="shared" si="60"/>
        <v>634.1</v>
      </c>
      <c r="E105" s="68">
        <f>AX105</f>
        <v>12.682</v>
      </c>
      <c r="F105" s="44">
        <f t="shared" si="63"/>
        <v>659.5</v>
      </c>
      <c r="G105" s="127">
        <f>RCF!C$5</f>
        <v>13.191000000000001</v>
      </c>
      <c r="H105" s="44">
        <f t="shared" si="64"/>
        <v>659.6</v>
      </c>
      <c r="I105" s="127">
        <f t="shared" si="65"/>
        <v>13.191000000000001</v>
      </c>
      <c r="J105" s="118">
        <f t="shared" si="61"/>
        <v>725.5</v>
      </c>
      <c r="K105" s="118">
        <f t="shared" si="61"/>
        <v>890.4</v>
      </c>
      <c r="L105" s="118">
        <f t="shared" si="61"/>
        <v>989.3</v>
      </c>
      <c r="M105" s="118">
        <f t="shared" si="61"/>
        <v>1319.1</v>
      </c>
      <c r="N105" s="118">
        <f t="shared" si="61"/>
        <v>1418</v>
      </c>
      <c r="O105" s="44">
        <f t="shared" si="66"/>
        <v>656.4</v>
      </c>
      <c r="P105" s="127">
        <f>RCF!C$7</f>
        <v>13.128</v>
      </c>
      <c r="Q105" s="118">
        <f t="shared" si="54"/>
        <v>853.3</v>
      </c>
      <c r="R105" s="118">
        <f t="shared" si="54"/>
        <v>984.6</v>
      </c>
      <c r="S105" s="44">
        <f t="shared" si="67"/>
        <v>640.4</v>
      </c>
      <c r="T105" s="127">
        <f>RCF!C$9</f>
        <v>12.808999999999999</v>
      </c>
      <c r="U105" s="44">
        <f t="shared" si="68"/>
        <v>640.4</v>
      </c>
      <c r="V105" s="128">
        <f t="shared" si="69"/>
        <v>12.808999999999999</v>
      </c>
      <c r="W105" s="118">
        <f t="shared" si="59"/>
        <v>704.4</v>
      </c>
      <c r="X105" s="118">
        <f t="shared" si="59"/>
        <v>877.3</v>
      </c>
      <c r="Y105" s="118">
        <f t="shared" si="59"/>
        <v>1037.4000000000001</v>
      </c>
      <c r="Z105" s="118">
        <f t="shared" si="59"/>
        <v>941.3</v>
      </c>
      <c r="AA105" s="118">
        <f t="shared" si="59"/>
        <v>1389.6</v>
      </c>
      <c r="AB105" s="118">
        <f t="shared" si="59"/>
        <v>1921.2</v>
      </c>
      <c r="AC105" s="44">
        <f t="shared" si="70"/>
        <v>655.7</v>
      </c>
      <c r="AD105" s="128">
        <f>RCF!C$13</f>
        <v>13.114000000000001</v>
      </c>
      <c r="AE105" s="118">
        <f t="shared" si="56"/>
        <v>1081.9000000000001</v>
      </c>
      <c r="AF105" s="118">
        <f t="shared" si="56"/>
        <v>1377</v>
      </c>
      <c r="AG105" s="118">
        <f t="shared" si="56"/>
        <v>1967.1</v>
      </c>
      <c r="AH105" s="44">
        <f t="shared" si="71"/>
        <v>656.8</v>
      </c>
      <c r="AI105" s="128">
        <f>RCF!C$31</f>
        <v>13.135999999999999</v>
      </c>
      <c r="AJ105" s="44">
        <f t="shared" si="72"/>
        <v>0</v>
      </c>
      <c r="AK105" s="128">
        <v>0</v>
      </c>
      <c r="AL105" s="44">
        <f t="shared" si="73"/>
        <v>681</v>
      </c>
      <c r="AM105" s="128">
        <f>RCF!C$33</f>
        <v>13.62</v>
      </c>
      <c r="AN105" s="118">
        <f t="shared" si="62"/>
        <v>1021.5</v>
      </c>
      <c r="AO105" s="44">
        <f t="shared" si="74"/>
        <v>686.8</v>
      </c>
      <c r="AP105" s="128">
        <f>RCF!C$35</f>
        <v>13.736000000000001</v>
      </c>
      <c r="AQ105" s="118">
        <f t="shared" si="57"/>
        <v>892.8</v>
      </c>
      <c r="AR105" s="118">
        <f t="shared" si="57"/>
        <v>995.8</v>
      </c>
      <c r="AS105" s="44">
        <f t="shared" si="75"/>
        <v>672.4</v>
      </c>
      <c r="AT105" s="128">
        <f>RCF!C$37</f>
        <v>13.448</v>
      </c>
      <c r="AU105" s="44">
        <f t="shared" si="76"/>
        <v>679</v>
      </c>
      <c r="AV105" s="128">
        <f>RCF!C$39</f>
        <v>13.581</v>
      </c>
      <c r="AW105" s="44">
        <f t="shared" si="77"/>
        <v>634.1</v>
      </c>
      <c r="AX105" s="128">
        <f>RCF!C$41</f>
        <v>12.682</v>
      </c>
    </row>
    <row r="106" spans="1:50" s="64" customFormat="1" x14ac:dyDescent="0.2">
      <c r="A106" s="49" t="s">
        <v>82</v>
      </c>
      <c r="B106" s="50" t="s">
        <v>183</v>
      </c>
      <c r="C106" s="51">
        <v>173.6</v>
      </c>
      <c r="D106" s="44">
        <f t="shared" si="60"/>
        <v>8075.5</v>
      </c>
      <c r="E106" s="43">
        <f>RCF!C$43</f>
        <v>46.518000000000001</v>
      </c>
      <c r="F106" s="44">
        <f t="shared" si="63"/>
        <v>2289.9</v>
      </c>
      <c r="G106" s="127">
        <f>RCF!C$5</f>
        <v>13.191000000000001</v>
      </c>
      <c r="H106" s="44">
        <f t="shared" si="64"/>
        <v>2290</v>
      </c>
      <c r="I106" s="127">
        <f t="shared" si="65"/>
        <v>13.191000000000001</v>
      </c>
      <c r="J106" s="118">
        <f t="shared" si="61"/>
        <v>2519</v>
      </c>
      <c r="K106" s="118">
        <f t="shared" si="61"/>
        <v>3091.4</v>
      </c>
      <c r="L106" s="118">
        <f t="shared" si="61"/>
        <v>3434.9</v>
      </c>
      <c r="M106" s="118">
        <f t="shared" si="61"/>
        <v>4579.8999999999996</v>
      </c>
      <c r="N106" s="118">
        <f t="shared" si="61"/>
        <v>4923.3999999999996</v>
      </c>
      <c r="O106" s="44">
        <f t="shared" si="66"/>
        <v>2279</v>
      </c>
      <c r="P106" s="127">
        <f>RCF!C$7</f>
        <v>13.128</v>
      </c>
      <c r="Q106" s="118">
        <f t="shared" si="54"/>
        <v>2962.7</v>
      </c>
      <c r="R106" s="118">
        <f t="shared" si="54"/>
        <v>3418.5</v>
      </c>
      <c r="S106" s="44">
        <f t="shared" si="67"/>
        <v>2223.6</v>
      </c>
      <c r="T106" s="127">
        <f>RCF!C$9</f>
        <v>12.808999999999999</v>
      </c>
      <c r="U106" s="44">
        <f t="shared" si="68"/>
        <v>2223.6</v>
      </c>
      <c r="V106" s="128">
        <f t="shared" si="69"/>
        <v>12.808999999999999</v>
      </c>
      <c r="W106" s="118">
        <f t="shared" si="59"/>
        <v>2445.9</v>
      </c>
      <c r="X106" s="118">
        <f t="shared" si="59"/>
        <v>3046.3</v>
      </c>
      <c r="Y106" s="118">
        <f t="shared" si="59"/>
        <v>3602.2</v>
      </c>
      <c r="Z106" s="118">
        <f t="shared" si="59"/>
        <v>3268.6</v>
      </c>
      <c r="AA106" s="118">
        <f t="shared" si="59"/>
        <v>4825.2</v>
      </c>
      <c r="AB106" s="118">
        <f t="shared" si="59"/>
        <v>6670.8</v>
      </c>
      <c r="AC106" s="44">
        <f t="shared" si="70"/>
        <v>2276.5</v>
      </c>
      <c r="AD106" s="128">
        <f>RCF!C$13</f>
        <v>13.114000000000001</v>
      </c>
      <c r="AE106" s="118">
        <f t="shared" si="56"/>
        <v>3756.2</v>
      </c>
      <c r="AF106" s="118">
        <f t="shared" si="56"/>
        <v>4780.7</v>
      </c>
      <c r="AG106" s="118">
        <f t="shared" si="56"/>
        <v>6829.5</v>
      </c>
      <c r="AH106" s="44">
        <f t="shared" si="71"/>
        <v>2280.4</v>
      </c>
      <c r="AI106" s="128">
        <f>RCF!C$31</f>
        <v>13.135999999999999</v>
      </c>
      <c r="AJ106" s="44">
        <f t="shared" si="72"/>
        <v>0</v>
      </c>
      <c r="AK106" s="128">
        <v>0</v>
      </c>
      <c r="AL106" s="44">
        <f t="shared" si="73"/>
        <v>2364.4</v>
      </c>
      <c r="AM106" s="128">
        <f>RCF!C$33</f>
        <v>13.62</v>
      </c>
      <c r="AN106" s="118">
        <f t="shared" si="62"/>
        <v>3546.6</v>
      </c>
      <c r="AO106" s="44">
        <f t="shared" si="74"/>
        <v>2384.5</v>
      </c>
      <c r="AP106" s="128">
        <f>RCF!C$35</f>
        <v>13.736000000000001</v>
      </c>
      <c r="AQ106" s="118">
        <f t="shared" si="57"/>
        <v>3099.8</v>
      </c>
      <c r="AR106" s="118">
        <f t="shared" si="57"/>
        <v>3457.5</v>
      </c>
      <c r="AS106" s="44">
        <f t="shared" si="75"/>
        <v>2334.5</v>
      </c>
      <c r="AT106" s="128">
        <f>RCF!C$37</f>
        <v>13.448</v>
      </c>
      <c r="AU106" s="44">
        <f t="shared" si="76"/>
        <v>2357.6</v>
      </c>
      <c r="AV106" s="128">
        <f>RCF!C$39</f>
        <v>13.581</v>
      </c>
      <c r="AW106" s="44">
        <f t="shared" si="77"/>
        <v>2201.5</v>
      </c>
      <c r="AX106" s="128">
        <f>RCF!C$41</f>
        <v>12.682</v>
      </c>
    </row>
    <row r="107" spans="1:50" s="64" customFormat="1" x14ac:dyDescent="0.2">
      <c r="A107" s="49">
        <v>5732</v>
      </c>
      <c r="B107" s="50" t="s">
        <v>184</v>
      </c>
      <c r="C107" s="51">
        <v>166.8</v>
      </c>
      <c r="D107" s="44">
        <f t="shared" si="60"/>
        <v>7759.2</v>
      </c>
      <c r="E107" s="43">
        <f>RCF!C$43</f>
        <v>46.518000000000001</v>
      </c>
      <c r="F107" s="44">
        <f t="shared" si="63"/>
        <v>2200.1999999999998</v>
      </c>
      <c r="G107" s="127">
        <f>RCF!C$5</f>
        <v>13.191000000000001</v>
      </c>
      <c r="H107" s="44">
        <f t="shared" si="64"/>
        <v>2200.3000000000002</v>
      </c>
      <c r="I107" s="127">
        <f t="shared" si="65"/>
        <v>13.191000000000001</v>
      </c>
      <c r="J107" s="118">
        <f t="shared" si="61"/>
        <v>2420.3000000000002</v>
      </c>
      <c r="K107" s="118">
        <f t="shared" si="61"/>
        <v>2970.3</v>
      </c>
      <c r="L107" s="118">
        <f t="shared" si="61"/>
        <v>3300.4</v>
      </c>
      <c r="M107" s="118">
        <f t="shared" si="61"/>
        <v>4400.5</v>
      </c>
      <c r="N107" s="118">
        <f t="shared" si="61"/>
        <v>4730.6000000000004</v>
      </c>
      <c r="O107" s="44">
        <f t="shared" si="66"/>
        <v>2189.6999999999998</v>
      </c>
      <c r="P107" s="127">
        <f>RCF!C$7</f>
        <v>13.128</v>
      </c>
      <c r="Q107" s="118">
        <f t="shared" si="54"/>
        <v>2846.6</v>
      </c>
      <c r="R107" s="118">
        <f t="shared" si="54"/>
        <v>3284.5</v>
      </c>
      <c r="S107" s="44">
        <f t="shared" si="67"/>
        <v>2136.5</v>
      </c>
      <c r="T107" s="127">
        <f>RCF!C$9</f>
        <v>12.808999999999999</v>
      </c>
      <c r="U107" s="44">
        <f t="shared" si="68"/>
        <v>2136.5</v>
      </c>
      <c r="V107" s="128">
        <f t="shared" si="69"/>
        <v>12.808999999999999</v>
      </c>
      <c r="W107" s="118">
        <f t="shared" si="59"/>
        <v>2350.1</v>
      </c>
      <c r="X107" s="118">
        <f t="shared" si="59"/>
        <v>2927</v>
      </c>
      <c r="Y107" s="118">
        <f t="shared" si="59"/>
        <v>3461.1</v>
      </c>
      <c r="Z107" s="118">
        <f t="shared" si="59"/>
        <v>3140.6</v>
      </c>
      <c r="AA107" s="118">
        <f t="shared" si="59"/>
        <v>4636.2</v>
      </c>
      <c r="AB107" s="118">
        <f t="shared" si="59"/>
        <v>6409.5</v>
      </c>
      <c r="AC107" s="44">
        <f t="shared" si="70"/>
        <v>2187.4</v>
      </c>
      <c r="AD107" s="128">
        <f>RCF!C$13</f>
        <v>13.114000000000001</v>
      </c>
      <c r="AE107" s="118">
        <f t="shared" si="56"/>
        <v>3609.2</v>
      </c>
      <c r="AF107" s="118">
        <f t="shared" si="56"/>
        <v>4593.5</v>
      </c>
      <c r="AG107" s="118">
        <f t="shared" si="56"/>
        <v>6562.2</v>
      </c>
      <c r="AH107" s="44">
        <f t="shared" si="71"/>
        <v>2191</v>
      </c>
      <c r="AI107" s="128">
        <f>RCF!C$31</f>
        <v>13.135999999999999</v>
      </c>
      <c r="AJ107" s="44">
        <f t="shared" si="72"/>
        <v>0</v>
      </c>
      <c r="AK107" s="128">
        <v>0</v>
      </c>
      <c r="AL107" s="44">
        <f t="shared" si="73"/>
        <v>2271.8000000000002</v>
      </c>
      <c r="AM107" s="128">
        <f>RCF!C$33</f>
        <v>13.62</v>
      </c>
      <c r="AN107" s="118">
        <f t="shared" si="62"/>
        <v>3407.7</v>
      </c>
      <c r="AO107" s="44">
        <f t="shared" si="74"/>
        <v>2291.1</v>
      </c>
      <c r="AP107" s="128">
        <f>RCF!C$35</f>
        <v>13.736000000000001</v>
      </c>
      <c r="AQ107" s="118">
        <f t="shared" si="57"/>
        <v>2978.4</v>
      </c>
      <c r="AR107" s="118">
        <f t="shared" si="57"/>
        <v>3322</v>
      </c>
      <c r="AS107" s="44">
        <f t="shared" si="75"/>
        <v>2243.1</v>
      </c>
      <c r="AT107" s="128">
        <f>RCF!C$37</f>
        <v>13.448</v>
      </c>
      <c r="AU107" s="44">
        <f t="shared" si="76"/>
        <v>2265.3000000000002</v>
      </c>
      <c r="AV107" s="128">
        <f>RCF!C$39</f>
        <v>13.581</v>
      </c>
      <c r="AW107" s="44">
        <f t="shared" si="77"/>
        <v>2115.3000000000002</v>
      </c>
      <c r="AX107" s="128">
        <f>RCF!C$41</f>
        <v>12.682</v>
      </c>
    </row>
    <row r="108" spans="1:50" s="64" customFormat="1" x14ac:dyDescent="0.2">
      <c r="A108" s="49">
        <v>5742</v>
      </c>
      <c r="B108" s="50" t="s">
        <v>185</v>
      </c>
      <c r="C108" s="51">
        <v>172</v>
      </c>
      <c r="D108" s="44">
        <f t="shared" si="60"/>
        <v>8001.1</v>
      </c>
      <c r="E108" s="43">
        <f>RCF!C$43</f>
        <v>46.518000000000001</v>
      </c>
      <c r="F108" s="44">
        <f t="shared" si="63"/>
        <v>2268.8000000000002</v>
      </c>
      <c r="G108" s="127">
        <f>RCF!C$5</f>
        <v>13.191000000000001</v>
      </c>
      <c r="H108" s="44">
        <f t="shared" si="64"/>
        <v>2268.9</v>
      </c>
      <c r="I108" s="127">
        <f t="shared" si="65"/>
        <v>13.191000000000001</v>
      </c>
      <c r="J108" s="118">
        <f t="shared" si="61"/>
        <v>2495.6999999999998</v>
      </c>
      <c r="K108" s="118">
        <f t="shared" si="61"/>
        <v>3063</v>
      </c>
      <c r="L108" s="118">
        <f t="shared" si="61"/>
        <v>3403.3</v>
      </c>
      <c r="M108" s="118">
        <f t="shared" si="61"/>
        <v>4537.7</v>
      </c>
      <c r="N108" s="118">
        <f t="shared" si="61"/>
        <v>4878</v>
      </c>
      <c r="O108" s="44">
        <f t="shared" si="66"/>
        <v>2258</v>
      </c>
      <c r="P108" s="127">
        <f>RCF!C$7</f>
        <v>13.128</v>
      </c>
      <c r="Q108" s="118">
        <f t="shared" si="54"/>
        <v>2935.4</v>
      </c>
      <c r="R108" s="118">
        <f t="shared" si="54"/>
        <v>3387</v>
      </c>
      <c r="S108" s="44">
        <f t="shared" si="67"/>
        <v>2203.1</v>
      </c>
      <c r="T108" s="127">
        <f>RCF!C$9</f>
        <v>12.808999999999999</v>
      </c>
      <c r="U108" s="44">
        <f t="shared" si="68"/>
        <v>2203.1</v>
      </c>
      <c r="V108" s="128">
        <f t="shared" si="69"/>
        <v>12.808999999999999</v>
      </c>
      <c r="W108" s="118">
        <f t="shared" si="59"/>
        <v>2423.4</v>
      </c>
      <c r="X108" s="118">
        <f t="shared" si="59"/>
        <v>3018.2</v>
      </c>
      <c r="Y108" s="118">
        <f t="shared" si="59"/>
        <v>3569</v>
      </c>
      <c r="Z108" s="118">
        <f t="shared" si="59"/>
        <v>3238.5</v>
      </c>
      <c r="AA108" s="118">
        <f t="shared" si="59"/>
        <v>4780.7</v>
      </c>
      <c r="AB108" s="118">
        <f t="shared" si="59"/>
        <v>6609.3</v>
      </c>
      <c r="AC108" s="44">
        <f t="shared" si="70"/>
        <v>2255.6</v>
      </c>
      <c r="AD108" s="128">
        <f>RCF!C$13</f>
        <v>13.114000000000001</v>
      </c>
      <c r="AE108" s="118">
        <f t="shared" si="56"/>
        <v>3721.7</v>
      </c>
      <c r="AF108" s="118">
        <f t="shared" si="56"/>
        <v>4736.8</v>
      </c>
      <c r="AG108" s="118">
        <f t="shared" si="56"/>
        <v>6766.8</v>
      </c>
      <c r="AH108" s="44">
        <f t="shared" si="71"/>
        <v>2259.3000000000002</v>
      </c>
      <c r="AI108" s="128">
        <f>RCF!C$31</f>
        <v>13.135999999999999</v>
      </c>
      <c r="AJ108" s="44">
        <f t="shared" si="72"/>
        <v>0</v>
      </c>
      <c r="AK108" s="128">
        <v>0</v>
      </c>
      <c r="AL108" s="44">
        <f t="shared" si="73"/>
        <v>2342.6</v>
      </c>
      <c r="AM108" s="128">
        <f>RCF!C$33</f>
        <v>13.62</v>
      </c>
      <c r="AN108" s="118">
        <f t="shared" si="62"/>
        <v>3513.9</v>
      </c>
      <c r="AO108" s="44">
        <f t="shared" si="74"/>
        <v>2362.5</v>
      </c>
      <c r="AP108" s="128">
        <f>RCF!C$35</f>
        <v>13.736000000000001</v>
      </c>
      <c r="AQ108" s="118">
        <f t="shared" si="57"/>
        <v>3071.2</v>
      </c>
      <c r="AR108" s="118">
        <f t="shared" si="57"/>
        <v>3425.6</v>
      </c>
      <c r="AS108" s="44">
        <f t="shared" si="75"/>
        <v>2313</v>
      </c>
      <c r="AT108" s="128">
        <f>RCF!C$37</f>
        <v>13.448</v>
      </c>
      <c r="AU108" s="44">
        <f t="shared" si="76"/>
        <v>2335.9</v>
      </c>
      <c r="AV108" s="128">
        <f>RCF!C$39</f>
        <v>13.581</v>
      </c>
      <c r="AW108" s="44">
        <f t="shared" si="77"/>
        <v>2181.3000000000002</v>
      </c>
      <c r="AX108" s="128">
        <f>RCF!C$41</f>
        <v>12.682</v>
      </c>
    </row>
    <row r="109" spans="1:50" s="64" customFormat="1" ht="25.5" x14ac:dyDescent="0.2">
      <c r="A109" s="49" t="s">
        <v>38</v>
      </c>
      <c r="B109" s="50" t="s">
        <v>186</v>
      </c>
      <c r="C109" s="51">
        <v>301</v>
      </c>
      <c r="D109" s="44">
        <f t="shared" si="60"/>
        <v>14001.9</v>
      </c>
      <c r="E109" s="43">
        <f>RCF!C$43</f>
        <v>46.518000000000001</v>
      </c>
      <c r="F109" s="44">
        <f t="shared" si="63"/>
        <v>3970.4</v>
      </c>
      <c r="G109" s="127">
        <f>RCF!C$5</f>
        <v>13.191000000000001</v>
      </c>
      <c r="H109" s="44">
        <f t="shared" si="64"/>
        <v>3970.5</v>
      </c>
      <c r="I109" s="127">
        <f t="shared" si="65"/>
        <v>13.191000000000001</v>
      </c>
      <c r="J109" s="118">
        <f t="shared" si="61"/>
        <v>4367.5</v>
      </c>
      <c r="K109" s="118">
        <f t="shared" si="61"/>
        <v>5360.2</v>
      </c>
      <c r="L109" s="118">
        <f t="shared" si="61"/>
        <v>5955.7</v>
      </c>
      <c r="M109" s="118">
        <f t="shared" si="61"/>
        <v>7941</v>
      </c>
      <c r="N109" s="118">
        <f t="shared" si="61"/>
        <v>8536.6</v>
      </c>
      <c r="O109" s="44">
        <f t="shared" si="66"/>
        <v>3951.5</v>
      </c>
      <c r="P109" s="127">
        <f>RCF!C$7</f>
        <v>13.128</v>
      </c>
      <c r="Q109" s="118">
        <f t="shared" si="54"/>
        <v>5136.8999999999996</v>
      </c>
      <c r="R109" s="118">
        <f t="shared" si="54"/>
        <v>5927.2</v>
      </c>
      <c r="S109" s="44">
        <f t="shared" si="67"/>
        <v>3855.5</v>
      </c>
      <c r="T109" s="127">
        <f>RCF!C$9</f>
        <v>12.808999999999999</v>
      </c>
      <c r="U109" s="44">
        <f t="shared" si="68"/>
        <v>3855.5</v>
      </c>
      <c r="V109" s="128">
        <f t="shared" si="69"/>
        <v>12.808999999999999</v>
      </c>
      <c r="W109" s="118">
        <f t="shared" si="59"/>
        <v>4241</v>
      </c>
      <c r="X109" s="118">
        <f t="shared" si="59"/>
        <v>5282</v>
      </c>
      <c r="Y109" s="118">
        <f t="shared" si="59"/>
        <v>6245.9</v>
      </c>
      <c r="Z109" s="118">
        <f t="shared" si="59"/>
        <v>5667.5</v>
      </c>
      <c r="AA109" s="118">
        <f t="shared" si="59"/>
        <v>8366.4</v>
      </c>
      <c r="AB109" s="118">
        <f t="shared" si="59"/>
        <v>11566.5</v>
      </c>
      <c r="AC109" s="44">
        <f t="shared" si="70"/>
        <v>3947.3</v>
      </c>
      <c r="AD109" s="128">
        <f>RCF!C$13</f>
        <v>13.114000000000001</v>
      </c>
      <c r="AE109" s="118">
        <f t="shared" si="56"/>
        <v>6513</v>
      </c>
      <c r="AF109" s="118">
        <f t="shared" si="56"/>
        <v>8289.2999999999993</v>
      </c>
      <c r="AG109" s="118">
        <f t="shared" si="56"/>
        <v>11841.9</v>
      </c>
      <c r="AH109" s="44">
        <f t="shared" si="71"/>
        <v>3953.9</v>
      </c>
      <c r="AI109" s="128">
        <f>RCF!C$31</f>
        <v>13.135999999999999</v>
      </c>
      <c r="AJ109" s="44">
        <f t="shared" si="72"/>
        <v>0</v>
      </c>
      <c r="AK109" s="128">
        <v>0</v>
      </c>
      <c r="AL109" s="44">
        <f t="shared" si="73"/>
        <v>4099.6000000000004</v>
      </c>
      <c r="AM109" s="128">
        <f>RCF!C$33</f>
        <v>13.62</v>
      </c>
      <c r="AN109" s="118">
        <f t="shared" si="62"/>
        <v>6149.4</v>
      </c>
      <c r="AO109" s="44">
        <f t="shared" si="74"/>
        <v>4134.5</v>
      </c>
      <c r="AP109" s="128">
        <f>RCF!C$35</f>
        <v>13.736000000000001</v>
      </c>
      <c r="AQ109" s="118">
        <f t="shared" si="57"/>
        <v>5374.8</v>
      </c>
      <c r="AR109" s="118">
        <f t="shared" si="57"/>
        <v>5995</v>
      </c>
      <c r="AS109" s="44">
        <f t="shared" si="75"/>
        <v>4047.8</v>
      </c>
      <c r="AT109" s="128">
        <f>RCF!C$37</f>
        <v>13.448</v>
      </c>
      <c r="AU109" s="44">
        <f t="shared" si="76"/>
        <v>4087.8</v>
      </c>
      <c r="AV109" s="128">
        <f>RCF!C$39</f>
        <v>13.581</v>
      </c>
      <c r="AW109" s="44">
        <f t="shared" si="77"/>
        <v>3817.2</v>
      </c>
      <c r="AX109" s="128">
        <f>RCF!C$41</f>
        <v>12.682</v>
      </c>
    </row>
    <row r="110" spans="1:50" s="64" customFormat="1" x14ac:dyDescent="0.2">
      <c r="A110" s="49">
        <v>5763</v>
      </c>
      <c r="B110" s="50" t="s">
        <v>187</v>
      </c>
      <c r="C110" s="51">
        <v>344</v>
      </c>
      <c r="D110" s="44">
        <f t="shared" si="60"/>
        <v>16002.2</v>
      </c>
      <c r="E110" s="43">
        <f>RCF!C$43</f>
        <v>46.518000000000001</v>
      </c>
      <c r="F110" s="44">
        <f t="shared" si="63"/>
        <v>4537.7</v>
      </c>
      <c r="G110" s="127">
        <f>RCF!C$5</f>
        <v>13.191000000000001</v>
      </c>
      <c r="H110" s="44">
        <f t="shared" si="64"/>
        <v>4537.7</v>
      </c>
      <c r="I110" s="127">
        <f t="shared" si="65"/>
        <v>13.191000000000001</v>
      </c>
      <c r="J110" s="118">
        <f t="shared" si="61"/>
        <v>4991.5</v>
      </c>
      <c r="K110" s="118">
        <f t="shared" si="61"/>
        <v>6125.9</v>
      </c>
      <c r="L110" s="118">
        <f t="shared" si="61"/>
        <v>6806.6</v>
      </c>
      <c r="M110" s="118">
        <f t="shared" si="61"/>
        <v>9075.4</v>
      </c>
      <c r="N110" s="118">
        <f t="shared" si="61"/>
        <v>9756.1</v>
      </c>
      <c r="O110" s="44">
        <f t="shared" si="66"/>
        <v>4516</v>
      </c>
      <c r="P110" s="127">
        <f>RCF!C$7</f>
        <v>13.128</v>
      </c>
      <c r="Q110" s="118">
        <f t="shared" si="54"/>
        <v>5870.8</v>
      </c>
      <c r="R110" s="118">
        <f t="shared" si="54"/>
        <v>6774</v>
      </c>
      <c r="S110" s="44">
        <f t="shared" si="67"/>
        <v>4406.2</v>
      </c>
      <c r="T110" s="127">
        <f>RCF!C$9</f>
        <v>12.808999999999999</v>
      </c>
      <c r="U110" s="44">
        <f t="shared" si="68"/>
        <v>4406.2</v>
      </c>
      <c r="V110" s="128">
        <f t="shared" si="69"/>
        <v>12.808999999999999</v>
      </c>
      <c r="W110" s="118">
        <f t="shared" si="59"/>
        <v>4846.8</v>
      </c>
      <c r="X110" s="118">
        <f t="shared" si="59"/>
        <v>6036.4</v>
      </c>
      <c r="Y110" s="118">
        <f t="shared" si="59"/>
        <v>7138</v>
      </c>
      <c r="Z110" s="118">
        <f t="shared" si="59"/>
        <v>6477.1</v>
      </c>
      <c r="AA110" s="118">
        <f t="shared" si="59"/>
        <v>9561.4</v>
      </c>
      <c r="AB110" s="118">
        <f t="shared" si="59"/>
        <v>13218.6</v>
      </c>
      <c r="AC110" s="44">
        <f t="shared" si="70"/>
        <v>4511.2</v>
      </c>
      <c r="AD110" s="128">
        <f>RCF!C$13</f>
        <v>13.114000000000001</v>
      </c>
      <c r="AE110" s="118">
        <f t="shared" si="56"/>
        <v>7443.5</v>
      </c>
      <c r="AF110" s="118">
        <f t="shared" si="56"/>
        <v>9473.5</v>
      </c>
      <c r="AG110" s="118">
        <f t="shared" si="56"/>
        <v>13533.6</v>
      </c>
      <c r="AH110" s="44">
        <f t="shared" si="71"/>
        <v>4518.7</v>
      </c>
      <c r="AI110" s="128">
        <f>RCF!C$31</f>
        <v>13.135999999999999</v>
      </c>
      <c r="AJ110" s="44">
        <f t="shared" si="72"/>
        <v>0</v>
      </c>
      <c r="AK110" s="128">
        <v>0</v>
      </c>
      <c r="AL110" s="44">
        <f t="shared" si="73"/>
        <v>4685.2</v>
      </c>
      <c r="AM110" s="128">
        <f>RCF!C$33</f>
        <v>13.62</v>
      </c>
      <c r="AN110" s="118">
        <f t="shared" si="62"/>
        <v>7027.8</v>
      </c>
      <c r="AO110" s="44">
        <f t="shared" si="74"/>
        <v>4725.1000000000004</v>
      </c>
      <c r="AP110" s="128">
        <f>RCF!C$35</f>
        <v>13.736000000000001</v>
      </c>
      <c r="AQ110" s="118">
        <f t="shared" si="57"/>
        <v>6142.6</v>
      </c>
      <c r="AR110" s="118">
        <f t="shared" si="57"/>
        <v>6851.3</v>
      </c>
      <c r="AS110" s="44">
        <f t="shared" si="75"/>
        <v>4626.1000000000004</v>
      </c>
      <c r="AT110" s="128">
        <f>RCF!C$37</f>
        <v>13.448</v>
      </c>
      <c r="AU110" s="44">
        <f t="shared" si="76"/>
        <v>4671.8</v>
      </c>
      <c r="AV110" s="128">
        <f>RCF!C$39</f>
        <v>13.581</v>
      </c>
      <c r="AW110" s="44">
        <f t="shared" si="77"/>
        <v>4362.6000000000004</v>
      </c>
      <c r="AX110" s="128">
        <f>RCF!C$41</f>
        <v>12.682</v>
      </c>
    </row>
    <row r="111" spans="1:50" x14ac:dyDescent="0.2">
      <c r="A111" s="69"/>
      <c r="B111" s="70"/>
      <c r="C111" s="71"/>
      <c r="D111" s="72"/>
      <c r="E111" s="57"/>
      <c r="F111" s="72"/>
      <c r="G111" s="57"/>
      <c r="H111" s="72"/>
      <c r="I111" s="57"/>
      <c r="J111" s="119"/>
      <c r="K111" s="119"/>
      <c r="L111" s="119"/>
      <c r="M111" s="119"/>
      <c r="N111" s="119"/>
      <c r="O111" s="55"/>
      <c r="P111" s="57"/>
      <c r="Q111" s="119"/>
      <c r="R111" s="119"/>
      <c r="S111" s="55"/>
      <c r="T111" s="57"/>
      <c r="U111" s="55"/>
      <c r="V111" s="57"/>
      <c r="W111" s="120"/>
      <c r="X111" s="120"/>
      <c r="Y111" s="120"/>
      <c r="Z111" s="120"/>
      <c r="AA111" s="120"/>
      <c r="AB111" s="120"/>
      <c r="AC111" s="73"/>
      <c r="AD111" s="57"/>
      <c r="AE111" s="119"/>
      <c r="AF111" s="119"/>
      <c r="AG111" s="119"/>
      <c r="AH111" s="72"/>
      <c r="AI111" s="57"/>
      <c r="AJ111" s="72"/>
      <c r="AK111" s="57"/>
      <c r="AL111" s="73"/>
      <c r="AM111" s="57"/>
      <c r="AN111" s="119"/>
      <c r="AO111" s="73"/>
      <c r="AP111" s="57"/>
      <c r="AQ111" s="119"/>
      <c r="AR111" s="119"/>
      <c r="AS111" s="72"/>
      <c r="AT111" s="57"/>
      <c r="AU111" s="72"/>
      <c r="AV111" s="57"/>
      <c r="AW111" s="72"/>
      <c r="AX111" s="57"/>
    </row>
    <row r="112" spans="1:50" x14ac:dyDescent="0.2">
      <c r="A112" s="23"/>
      <c r="B112" s="24" t="s">
        <v>247</v>
      </c>
      <c r="C112" s="25"/>
      <c r="D112" s="26"/>
      <c r="E112" s="27"/>
      <c r="F112" s="26"/>
      <c r="G112" s="27"/>
      <c r="H112" s="26"/>
      <c r="I112" s="27"/>
      <c r="J112" s="27"/>
      <c r="K112" s="27"/>
      <c r="L112" s="27"/>
      <c r="M112" s="27"/>
      <c r="N112" s="27"/>
      <c r="O112" s="26"/>
      <c r="P112" s="27"/>
      <c r="Q112" s="27"/>
      <c r="R112" s="27"/>
      <c r="S112" s="28"/>
      <c r="T112" s="27"/>
      <c r="U112" s="28"/>
      <c r="V112" s="27"/>
      <c r="W112" s="30"/>
      <c r="X112" s="29"/>
      <c r="Y112" s="30"/>
      <c r="Z112" s="30"/>
      <c r="AA112" s="30"/>
      <c r="AB112" s="30"/>
      <c r="AC112" s="28"/>
      <c r="AD112" s="27"/>
      <c r="AE112" s="26"/>
      <c r="AF112" s="26"/>
      <c r="AG112" s="31"/>
      <c r="AH112" s="26"/>
      <c r="AI112" s="26"/>
      <c r="AJ112" s="26"/>
      <c r="AK112" s="26"/>
      <c r="AL112" s="28"/>
      <c r="AM112" s="27"/>
      <c r="AN112" s="26"/>
      <c r="AO112" s="28"/>
      <c r="AP112" s="27"/>
      <c r="AQ112" s="26"/>
      <c r="AR112" s="26"/>
      <c r="AS112" s="26"/>
      <c r="AT112" s="27"/>
      <c r="AU112" s="26"/>
      <c r="AV112" s="27"/>
      <c r="AW112" s="27"/>
      <c r="AX112" s="142"/>
    </row>
    <row r="113" spans="1:50" x14ac:dyDescent="0.2">
      <c r="A113" s="58"/>
      <c r="B113" s="59"/>
      <c r="C113" s="143"/>
      <c r="D113" s="37"/>
      <c r="E113" s="61"/>
      <c r="F113" s="37"/>
      <c r="G113" s="61"/>
      <c r="H113" s="37"/>
      <c r="I113" s="61"/>
      <c r="J113" s="116"/>
      <c r="K113" s="116"/>
      <c r="L113" s="116"/>
      <c r="M113" s="116"/>
      <c r="N113" s="116"/>
      <c r="O113" s="37"/>
      <c r="P113" s="61"/>
      <c r="Q113" s="116"/>
      <c r="R113" s="116"/>
      <c r="S113" s="37"/>
      <c r="T113" s="61"/>
      <c r="U113" s="37"/>
      <c r="V113" s="61"/>
      <c r="W113" s="144"/>
      <c r="X113" s="144"/>
      <c r="Y113" s="144"/>
      <c r="Z113" s="144"/>
      <c r="AA113" s="144"/>
      <c r="AB113" s="144"/>
      <c r="AC113" s="62"/>
      <c r="AD113" s="61"/>
      <c r="AE113" s="116"/>
      <c r="AF113" s="116"/>
      <c r="AG113" s="116"/>
      <c r="AH113" s="145"/>
      <c r="AI113" s="61"/>
      <c r="AJ113" s="37"/>
      <c r="AK113" s="61"/>
      <c r="AL113" s="62"/>
      <c r="AM113" s="61"/>
      <c r="AN113" s="116"/>
      <c r="AO113" s="37"/>
      <c r="AP113" s="61"/>
      <c r="AQ113" s="116"/>
      <c r="AR113" s="116"/>
      <c r="AS113" s="37"/>
      <c r="AT113" s="61"/>
      <c r="AU113" s="37"/>
      <c r="AV113" s="61"/>
      <c r="AW113" s="37"/>
      <c r="AX113" s="61"/>
    </row>
    <row r="114" spans="1:50" x14ac:dyDescent="0.2">
      <c r="A114" s="49">
        <v>258</v>
      </c>
      <c r="B114" s="146" t="s">
        <v>250</v>
      </c>
      <c r="C114" s="44">
        <v>31</v>
      </c>
      <c r="D114" s="147">
        <f t="shared" ref="D114:D144" si="78">ROUND(E114*C114,1)</f>
        <v>1442.1</v>
      </c>
      <c r="E114" s="207">
        <f>RCF!C$43</f>
        <v>46.518000000000001</v>
      </c>
      <c r="F114" s="147">
        <f t="shared" ref="F114:F144" si="79">ROUNDDOWN($C114*G114,1)</f>
        <v>408.9</v>
      </c>
      <c r="G114" s="208">
        <f>RCF!C$5</f>
        <v>13.191000000000001</v>
      </c>
      <c r="H114" s="147">
        <f t="shared" ref="H114:H144" si="80">ROUND(I114*C114,1)</f>
        <v>408.9</v>
      </c>
      <c r="I114" s="208">
        <f t="shared" ref="I114:I144" si="81">G114</f>
        <v>13.191000000000001</v>
      </c>
      <c r="J114" s="149">
        <f t="shared" ref="J114:N123" si="82">ROUND($C114*$I114*J$6,1)</f>
        <v>449.8</v>
      </c>
      <c r="K114" s="149">
        <f t="shared" si="82"/>
        <v>552</v>
      </c>
      <c r="L114" s="149">
        <f t="shared" si="82"/>
        <v>613.4</v>
      </c>
      <c r="M114" s="149">
        <f t="shared" si="82"/>
        <v>817.8</v>
      </c>
      <c r="N114" s="149">
        <f t="shared" si="82"/>
        <v>879.2</v>
      </c>
      <c r="O114" s="147">
        <f t="shared" ref="O114:O144" si="83">ROUNDDOWN($C114*P114,1)</f>
        <v>406.9</v>
      </c>
      <c r="P114" s="208">
        <f>RCF!C$7</f>
        <v>13.128</v>
      </c>
      <c r="Q114" s="149">
        <f t="shared" ref="Q114:R144" si="84">ROUNDDOWN($O114*Q$6,1)</f>
        <v>528.9</v>
      </c>
      <c r="R114" s="149">
        <f t="shared" si="84"/>
        <v>610.29999999999995</v>
      </c>
      <c r="S114" s="147">
        <f t="shared" ref="S114:S144" si="85">ROUNDDOWN($C114*T114,1)</f>
        <v>397</v>
      </c>
      <c r="T114" s="208">
        <f>RCF!C$9</f>
        <v>12.808999999999999</v>
      </c>
      <c r="U114" s="147">
        <f t="shared" ref="U114:U144" si="86">ROUNDDOWN($C114*V114,1)</f>
        <v>397</v>
      </c>
      <c r="V114" s="148">
        <f t="shared" ref="V114:V144" si="87">T114</f>
        <v>12.808999999999999</v>
      </c>
      <c r="W114" s="149">
        <f t="shared" ref="W114:AB123" si="88">ROUNDDOWN($U114*W$6,1)</f>
        <v>436.7</v>
      </c>
      <c r="X114" s="149">
        <f t="shared" si="88"/>
        <v>543.79999999999995</v>
      </c>
      <c r="Y114" s="149">
        <f t="shared" si="88"/>
        <v>643.1</v>
      </c>
      <c r="Z114" s="149">
        <f t="shared" si="88"/>
        <v>583.5</v>
      </c>
      <c r="AA114" s="149">
        <f t="shared" si="88"/>
        <v>861.4</v>
      </c>
      <c r="AB114" s="149">
        <f t="shared" si="88"/>
        <v>1191</v>
      </c>
      <c r="AC114" s="147">
        <f t="shared" ref="AC114:AC144" si="89">ROUNDDOWN($C114*AD114,1)</f>
        <v>406.5</v>
      </c>
      <c r="AD114" s="148">
        <f>RCF!C$13</f>
        <v>13.114000000000001</v>
      </c>
      <c r="AE114" s="149">
        <f t="shared" ref="AE114:AG144" si="90">ROUND($AC114*AE$6,1)</f>
        <v>670.7</v>
      </c>
      <c r="AF114" s="149">
        <f t="shared" si="90"/>
        <v>853.7</v>
      </c>
      <c r="AG114" s="149">
        <f t="shared" si="90"/>
        <v>1219.5</v>
      </c>
      <c r="AH114" s="147">
        <f t="shared" ref="AH114:AH144" si="91">ROUNDDOWN($C114*AI114,1)</f>
        <v>407.2</v>
      </c>
      <c r="AI114" s="148">
        <f>RCF!C$31</f>
        <v>13.135999999999999</v>
      </c>
      <c r="AJ114" s="147">
        <f t="shared" ref="AJ114:AJ144" si="92">ROUNDDOWN($C114*AK114,1)</f>
        <v>0</v>
      </c>
      <c r="AK114" s="148">
        <v>0</v>
      </c>
      <c r="AL114" s="147">
        <f t="shared" ref="AL114:AL144" si="93">ROUNDDOWN($C114*AM114,1)</f>
        <v>422.2</v>
      </c>
      <c r="AM114" s="148">
        <f>RCF!C$33</f>
        <v>13.62</v>
      </c>
      <c r="AN114" s="149">
        <f t="shared" ref="AN114:AN144" si="94">ROUNDDOWN($AL114*AN$6,1)</f>
        <v>633.29999999999995</v>
      </c>
      <c r="AO114" s="147">
        <f t="shared" ref="AO114:AO144" si="95">ROUNDDOWN($C114*AP114,1)</f>
        <v>425.8</v>
      </c>
      <c r="AP114" s="148">
        <f>RCF!C$35</f>
        <v>13.736000000000001</v>
      </c>
      <c r="AQ114" s="149">
        <f t="shared" ref="AQ114:AR144" si="96">ROUNDDOWN($AO114*AQ$6,1)</f>
        <v>553.5</v>
      </c>
      <c r="AR114" s="149">
        <f t="shared" si="96"/>
        <v>617.4</v>
      </c>
      <c r="AS114" s="147">
        <f t="shared" ref="AS114:AS144" si="97">ROUNDDOWN($C114*AT114,1)</f>
        <v>416.8</v>
      </c>
      <c r="AT114" s="148">
        <f>RCF!C$37</f>
        <v>13.448</v>
      </c>
      <c r="AU114" s="147">
        <f t="shared" ref="AU114:AU144" si="98">ROUNDDOWN($C114*AV114,1)</f>
        <v>421</v>
      </c>
      <c r="AV114" s="148">
        <f>RCF!C$39</f>
        <v>13.581</v>
      </c>
      <c r="AW114" s="147">
        <f t="shared" ref="AW114:AW144" si="99">ROUNDDOWN($C114*AX114,1)</f>
        <v>393.1</v>
      </c>
      <c r="AX114" s="148">
        <f>RCF!C$41</f>
        <v>12.682</v>
      </c>
    </row>
    <row r="115" spans="1:50" x14ac:dyDescent="0.2">
      <c r="A115" s="49">
        <v>259</v>
      </c>
      <c r="B115" s="146" t="s">
        <v>248</v>
      </c>
      <c r="C115" s="44">
        <v>43.7</v>
      </c>
      <c r="D115" s="147">
        <f t="shared" si="78"/>
        <v>2032.8</v>
      </c>
      <c r="E115" s="207">
        <f>RCF!C$43</f>
        <v>46.518000000000001</v>
      </c>
      <c r="F115" s="147">
        <f t="shared" si="79"/>
        <v>576.4</v>
      </c>
      <c r="G115" s="208">
        <f>RCF!C$5</f>
        <v>13.191000000000001</v>
      </c>
      <c r="H115" s="147">
        <f t="shared" si="80"/>
        <v>576.4</v>
      </c>
      <c r="I115" s="208">
        <f t="shared" si="81"/>
        <v>13.191000000000001</v>
      </c>
      <c r="J115" s="149">
        <f t="shared" si="82"/>
        <v>634.1</v>
      </c>
      <c r="K115" s="149">
        <f t="shared" si="82"/>
        <v>778.2</v>
      </c>
      <c r="L115" s="149">
        <f t="shared" si="82"/>
        <v>864.7</v>
      </c>
      <c r="M115" s="149">
        <f t="shared" si="82"/>
        <v>1152.9000000000001</v>
      </c>
      <c r="N115" s="149">
        <f t="shared" si="82"/>
        <v>1239.4000000000001</v>
      </c>
      <c r="O115" s="147">
        <f t="shared" si="83"/>
        <v>573.6</v>
      </c>
      <c r="P115" s="208">
        <f>RCF!C$7</f>
        <v>13.128</v>
      </c>
      <c r="Q115" s="149">
        <f t="shared" si="84"/>
        <v>745.6</v>
      </c>
      <c r="R115" s="149">
        <f t="shared" si="84"/>
        <v>860.4</v>
      </c>
      <c r="S115" s="147">
        <f t="shared" si="85"/>
        <v>559.70000000000005</v>
      </c>
      <c r="T115" s="208">
        <f>RCF!C$9</f>
        <v>12.808999999999999</v>
      </c>
      <c r="U115" s="147">
        <f t="shared" si="86"/>
        <v>559.70000000000005</v>
      </c>
      <c r="V115" s="148">
        <f t="shared" si="87"/>
        <v>12.808999999999999</v>
      </c>
      <c r="W115" s="149">
        <f t="shared" si="88"/>
        <v>615.6</v>
      </c>
      <c r="X115" s="149">
        <f t="shared" si="88"/>
        <v>766.7</v>
      </c>
      <c r="Y115" s="149">
        <f t="shared" si="88"/>
        <v>906.7</v>
      </c>
      <c r="Z115" s="149">
        <f t="shared" si="88"/>
        <v>822.7</v>
      </c>
      <c r="AA115" s="149">
        <f t="shared" si="88"/>
        <v>1214.5</v>
      </c>
      <c r="AB115" s="149">
        <f t="shared" si="88"/>
        <v>1679.1</v>
      </c>
      <c r="AC115" s="147">
        <f t="shared" si="89"/>
        <v>573</v>
      </c>
      <c r="AD115" s="148">
        <f>RCF!C$13</f>
        <v>13.114000000000001</v>
      </c>
      <c r="AE115" s="149">
        <f t="shared" si="90"/>
        <v>945.5</v>
      </c>
      <c r="AF115" s="149">
        <f t="shared" si="90"/>
        <v>1203.3</v>
      </c>
      <c r="AG115" s="149">
        <f t="shared" si="90"/>
        <v>1719</v>
      </c>
      <c r="AH115" s="147">
        <f t="shared" si="91"/>
        <v>574</v>
      </c>
      <c r="AI115" s="148">
        <f>RCF!C$31</f>
        <v>13.135999999999999</v>
      </c>
      <c r="AJ115" s="147">
        <f t="shared" si="92"/>
        <v>0</v>
      </c>
      <c r="AK115" s="148">
        <v>0</v>
      </c>
      <c r="AL115" s="147">
        <f t="shared" si="93"/>
        <v>595.1</v>
      </c>
      <c r="AM115" s="148">
        <f>RCF!C$33</f>
        <v>13.62</v>
      </c>
      <c r="AN115" s="149">
        <f t="shared" si="94"/>
        <v>892.6</v>
      </c>
      <c r="AO115" s="147">
        <f t="shared" si="95"/>
        <v>600.20000000000005</v>
      </c>
      <c r="AP115" s="148">
        <f>RCF!C$35</f>
        <v>13.736000000000001</v>
      </c>
      <c r="AQ115" s="149">
        <f t="shared" si="96"/>
        <v>780.2</v>
      </c>
      <c r="AR115" s="149">
        <f t="shared" si="96"/>
        <v>870.2</v>
      </c>
      <c r="AS115" s="147">
        <f t="shared" si="97"/>
        <v>587.6</v>
      </c>
      <c r="AT115" s="148">
        <f>RCF!C$37</f>
        <v>13.448</v>
      </c>
      <c r="AU115" s="147">
        <f t="shared" si="98"/>
        <v>593.4</v>
      </c>
      <c r="AV115" s="148">
        <f>RCF!C$39</f>
        <v>13.581</v>
      </c>
      <c r="AW115" s="147">
        <f t="shared" si="99"/>
        <v>554.20000000000005</v>
      </c>
      <c r="AX115" s="148">
        <f>RCF!C$41</f>
        <v>12.682</v>
      </c>
    </row>
    <row r="116" spans="1:50" x14ac:dyDescent="0.2">
      <c r="A116" s="49">
        <v>260</v>
      </c>
      <c r="B116" s="146" t="s">
        <v>251</v>
      </c>
      <c r="C116" s="44">
        <v>55.5</v>
      </c>
      <c r="D116" s="147">
        <f t="shared" si="78"/>
        <v>2581.6999999999998</v>
      </c>
      <c r="E116" s="207">
        <f>RCF!C$43</f>
        <v>46.518000000000001</v>
      </c>
      <c r="F116" s="147">
        <f t="shared" si="79"/>
        <v>732.1</v>
      </c>
      <c r="G116" s="208">
        <f>RCF!C$5</f>
        <v>13.191000000000001</v>
      </c>
      <c r="H116" s="147">
        <f t="shared" si="80"/>
        <v>732.1</v>
      </c>
      <c r="I116" s="208">
        <f t="shared" si="81"/>
        <v>13.191000000000001</v>
      </c>
      <c r="J116" s="149">
        <f t="shared" si="82"/>
        <v>805.3</v>
      </c>
      <c r="K116" s="149">
        <f t="shared" si="82"/>
        <v>988.3</v>
      </c>
      <c r="L116" s="149">
        <f t="shared" si="82"/>
        <v>1098.2</v>
      </c>
      <c r="M116" s="149">
        <f t="shared" si="82"/>
        <v>1464.2</v>
      </c>
      <c r="N116" s="149">
        <f t="shared" si="82"/>
        <v>1574</v>
      </c>
      <c r="O116" s="147">
        <f t="shared" si="83"/>
        <v>728.6</v>
      </c>
      <c r="P116" s="208">
        <f>RCF!C$7</f>
        <v>13.128</v>
      </c>
      <c r="Q116" s="149">
        <f t="shared" si="84"/>
        <v>947.1</v>
      </c>
      <c r="R116" s="149">
        <f t="shared" si="84"/>
        <v>1092.9000000000001</v>
      </c>
      <c r="S116" s="147">
        <f t="shared" si="85"/>
        <v>710.8</v>
      </c>
      <c r="T116" s="208">
        <f>RCF!C$9</f>
        <v>12.808999999999999</v>
      </c>
      <c r="U116" s="147">
        <f t="shared" si="86"/>
        <v>710.8</v>
      </c>
      <c r="V116" s="148">
        <f t="shared" si="87"/>
        <v>12.808999999999999</v>
      </c>
      <c r="W116" s="149">
        <f t="shared" si="88"/>
        <v>781.8</v>
      </c>
      <c r="X116" s="149">
        <f t="shared" si="88"/>
        <v>973.7</v>
      </c>
      <c r="Y116" s="149">
        <f t="shared" si="88"/>
        <v>1151.4000000000001</v>
      </c>
      <c r="Z116" s="149">
        <f t="shared" si="88"/>
        <v>1044.8</v>
      </c>
      <c r="AA116" s="149">
        <f t="shared" si="88"/>
        <v>1542.4</v>
      </c>
      <c r="AB116" s="149">
        <f t="shared" si="88"/>
        <v>2132.4</v>
      </c>
      <c r="AC116" s="147">
        <f t="shared" si="89"/>
        <v>727.8</v>
      </c>
      <c r="AD116" s="148">
        <f>RCF!C$13</f>
        <v>13.114000000000001</v>
      </c>
      <c r="AE116" s="149">
        <f t="shared" si="90"/>
        <v>1200.9000000000001</v>
      </c>
      <c r="AF116" s="149">
        <f t="shared" si="90"/>
        <v>1528.4</v>
      </c>
      <c r="AG116" s="149">
        <f t="shared" si="90"/>
        <v>2183.4</v>
      </c>
      <c r="AH116" s="147">
        <f t="shared" si="91"/>
        <v>729</v>
      </c>
      <c r="AI116" s="148">
        <f>RCF!C$31</f>
        <v>13.135999999999999</v>
      </c>
      <c r="AJ116" s="147">
        <f t="shared" si="92"/>
        <v>0</v>
      </c>
      <c r="AK116" s="148">
        <v>0</v>
      </c>
      <c r="AL116" s="147">
        <f t="shared" si="93"/>
        <v>755.9</v>
      </c>
      <c r="AM116" s="148">
        <f>RCF!C$33</f>
        <v>13.62</v>
      </c>
      <c r="AN116" s="149">
        <f t="shared" si="94"/>
        <v>1133.8</v>
      </c>
      <c r="AO116" s="147">
        <f t="shared" si="95"/>
        <v>762.3</v>
      </c>
      <c r="AP116" s="148">
        <f>RCF!C$35</f>
        <v>13.736000000000001</v>
      </c>
      <c r="AQ116" s="149">
        <f t="shared" si="96"/>
        <v>990.9</v>
      </c>
      <c r="AR116" s="149">
        <f t="shared" si="96"/>
        <v>1105.3</v>
      </c>
      <c r="AS116" s="147">
        <f t="shared" si="97"/>
        <v>746.3</v>
      </c>
      <c r="AT116" s="148">
        <f>RCF!C$37</f>
        <v>13.448</v>
      </c>
      <c r="AU116" s="147">
        <f t="shared" si="98"/>
        <v>753.7</v>
      </c>
      <c r="AV116" s="148">
        <f>RCF!C$39</f>
        <v>13.581</v>
      </c>
      <c r="AW116" s="147">
        <f t="shared" si="99"/>
        <v>703.8</v>
      </c>
      <c r="AX116" s="148">
        <f>RCF!C$41</f>
        <v>12.682</v>
      </c>
    </row>
    <row r="117" spans="1:50" x14ac:dyDescent="0.2">
      <c r="A117" s="49">
        <v>261</v>
      </c>
      <c r="B117" s="146" t="s">
        <v>249</v>
      </c>
      <c r="C117" s="44">
        <v>74.2</v>
      </c>
      <c r="D117" s="147">
        <f t="shared" si="78"/>
        <v>3451.6</v>
      </c>
      <c r="E117" s="207">
        <f>RCF!C$43</f>
        <v>46.518000000000001</v>
      </c>
      <c r="F117" s="147">
        <f t="shared" si="79"/>
        <v>978.7</v>
      </c>
      <c r="G117" s="208">
        <f>RCF!C$5</f>
        <v>13.191000000000001</v>
      </c>
      <c r="H117" s="147">
        <f t="shared" si="80"/>
        <v>978.8</v>
      </c>
      <c r="I117" s="208">
        <f t="shared" si="81"/>
        <v>13.191000000000001</v>
      </c>
      <c r="J117" s="149">
        <f t="shared" si="82"/>
        <v>1076.5999999999999</v>
      </c>
      <c r="K117" s="149">
        <f t="shared" si="82"/>
        <v>1321.3</v>
      </c>
      <c r="L117" s="149">
        <f t="shared" si="82"/>
        <v>1468.2</v>
      </c>
      <c r="M117" s="149">
        <f t="shared" si="82"/>
        <v>1957.5</v>
      </c>
      <c r="N117" s="149">
        <f t="shared" si="82"/>
        <v>2104.4</v>
      </c>
      <c r="O117" s="147">
        <f t="shared" si="83"/>
        <v>974</v>
      </c>
      <c r="P117" s="208">
        <f>RCF!C$7</f>
        <v>13.128</v>
      </c>
      <c r="Q117" s="149">
        <f t="shared" si="84"/>
        <v>1266.2</v>
      </c>
      <c r="R117" s="149">
        <f t="shared" si="84"/>
        <v>1461</v>
      </c>
      <c r="S117" s="147">
        <f t="shared" si="85"/>
        <v>950.4</v>
      </c>
      <c r="T117" s="208">
        <f>RCF!C$9</f>
        <v>12.808999999999999</v>
      </c>
      <c r="U117" s="147">
        <f t="shared" si="86"/>
        <v>950.4</v>
      </c>
      <c r="V117" s="148">
        <f t="shared" si="87"/>
        <v>12.808999999999999</v>
      </c>
      <c r="W117" s="149">
        <f t="shared" si="88"/>
        <v>1045.4000000000001</v>
      </c>
      <c r="X117" s="149">
        <f t="shared" si="88"/>
        <v>1302</v>
      </c>
      <c r="Y117" s="149">
        <f t="shared" si="88"/>
        <v>1539.6</v>
      </c>
      <c r="Z117" s="149">
        <f t="shared" si="88"/>
        <v>1397</v>
      </c>
      <c r="AA117" s="149">
        <f t="shared" si="88"/>
        <v>2062.3000000000002</v>
      </c>
      <c r="AB117" s="149">
        <f t="shared" si="88"/>
        <v>2851.2</v>
      </c>
      <c r="AC117" s="147">
        <f t="shared" si="89"/>
        <v>973</v>
      </c>
      <c r="AD117" s="148">
        <f>RCF!C$13</f>
        <v>13.114000000000001</v>
      </c>
      <c r="AE117" s="149">
        <f t="shared" si="90"/>
        <v>1605.5</v>
      </c>
      <c r="AF117" s="149">
        <f t="shared" si="90"/>
        <v>2043.3</v>
      </c>
      <c r="AG117" s="149">
        <f t="shared" si="90"/>
        <v>2919</v>
      </c>
      <c r="AH117" s="147">
        <f t="shared" si="91"/>
        <v>974.6</v>
      </c>
      <c r="AI117" s="148">
        <f>RCF!C$31</f>
        <v>13.135999999999999</v>
      </c>
      <c r="AJ117" s="147">
        <f t="shared" si="92"/>
        <v>0</v>
      </c>
      <c r="AK117" s="148">
        <v>0</v>
      </c>
      <c r="AL117" s="147">
        <f t="shared" si="93"/>
        <v>1010.6</v>
      </c>
      <c r="AM117" s="148">
        <f>RCF!C$33</f>
        <v>13.62</v>
      </c>
      <c r="AN117" s="149">
        <f t="shared" si="94"/>
        <v>1515.9</v>
      </c>
      <c r="AO117" s="147">
        <f t="shared" si="95"/>
        <v>1019.2</v>
      </c>
      <c r="AP117" s="148">
        <f>RCF!C$35</f>
        <v>13.736000000000001</v>
      </c>
      <c r="AQ117" s="149">
        <f t="shared" si="96"/>
        <v>1324.9</v>
      </c>
      <c r="AR117" s="149">
        <f t="shared" si="96"/>
        <v>1477.8</v>
      </c>
      <c r="AS117" s="147">
        <f t="shared" si="97"/>
        <v>997.8</v>
      </c>
      <c r="AT117" s="148">
        <f>RCF!C$37</f>
        <v>13.448</v>
      </c>
      <c r="AU117" s="147">
        <f t="shared" si="98"/>
        <v>1007.7</v>
      </c>
      <c r="AV117" s="148">
        <f>RCF!C$39</f>
        <v>13.581</v>
      </c>
      <c r="AW117" s="147">
        <f t="shared" si="99"/>
        <v>941</v>
      </c>
      <c r="AX117" s="148">
        <f>RCF!C$41</f>
        <v>12.682</v>
      </c>
    </row>
    <row r="118" spans="1:50" ht="25.5" x14ac:dyDescent="0.2">
      <c r="A118" s="49">
        <v>390</v>
      </c>
      <c r="B118" s="146" t="s">
        <v>252</v>
      </c>
      <c r="C118" s="44">
        <v>255.3</v>
      </c>
      <c r="D118" s="147">
        <f t="shared" si="78"/>
        <v>11876</v>
      </c>
      <c r="E118" s="207">
        <f>RCF!C$43</f>
        <v>46.518000000000001</v>
      </c>
      <c r="F118" s="147">
        <f t="shared" si="79"/>
        <v>3367.6</v>
      </c>
      <c r="G118" s="208">
        <f>RCF!C$5</f>
        <v>13.191000000000001</v>
      </c>
      <c r="H118" s="147">
        <f t="shared" si="80"/>
        <v>3367.7</v>
      </c>
      <c r="I118" s="208">
        <f t="shared" si="81"/>
        <v>13.191000000000001</v>
      </c>
      <c r="J118" s="149">
        <f t="shared" si="82"/>
        <v>3704.4</v>
      </c>
      <c r="K118" s="149">
        <f t="shared" si="82"/>
        <v>4546.3</v>
      </c>
      <c r="L118" s="149">
        <f t="shared" si="82"/>
        <v>5051.5</v>
      </c>
      <c r="M118" s="149">
        <f t="shared" si="82"/>
        <v>6735.3</v>
      </c>
      <c r="N118" s="149">
        <f t="shared" si="82"/>
        <v>7240.5</v>
      </c>
      <c r="O118" s="147">
        <f t="shared" si="83"/>
        <v>3351.5</v>
      </c>
      <c r="P118" s="208">
        <f>RCF!C$7</f>
        <v>13.128</v>
      </c>
      <c r="Q118" s="149">
        <f t="shared" si="84"/>
        <v>4356.8999999999996</v>
      </c>
      <c r="R118" s="149">
        <f t="shared" si="84"/>
        <v>5027.2</v>
      </c>
      <c r="S118" s="147">
        <f t="shared" si="85"/>
        <v>3270.1</v>
      </c>
      <c r="T118" s="208">
        <f>RCF!C$9</f>
        <v>12.808999999999999</v>
      </c>
      <c r="U118" s="147">
        <f t="shared" si="86"/>
        <v>3270.1</v>
      </c>
      <c r="V118" s="148">
        <f t="shared" si="87"/>
        <v>12.808999999999999</v>
      </c>
      <c r="W118" s="149">
        <f t="shared" si="88"/>
        <v>3597.1</v>
      </c>
      <c r="X118" s="149">
        <f t="shared" si="88"/>
        <v>4480</v>
      </c>
      <c r="Y118" s="149">
        <f t="shared" si="88"/>
        <v>5297.5</v>
      </c>
      <c r="Z118" s="149">
        <f t="shared" si="88"/>
        <v>4807</v>
      </c>
      <c r="AA118" s="149">
        <f t="shared" si="88"/>
        <v>7096.1</v>
      </c>
      <c r="AB118" s="149">
        <f t="shared" si="88"/>
        <v>9810.2999999999993</v>
      </c>
      <c r="AC118" s="147">
        <f t="shared" si="89"/>
        <v>3348</v>
      </c>
      <c r="AD118" s="148">
        <f>RCF!C$13</f>
        <v>13.114000000000001</v>
      </c>
      <c r="AE118" s="149">
        <f t="shared" si="90"/>
        <v>5524.2</v>
      </c>
      <c r="AF118" s="149">
        <f t="shared" si="90"/>
        <v>7030.8</v>
      </c>
      <c r="AG118" s="149">
        <f t="shared" si="90"/>
        <v>10044</v>
      </c>
      <c r="AH118" s="147">
        <f t="shared" si="91"/>
        <v>3353.6</v>
      </c>
      <c r="AI118" s="148">
        <f>RCF!C$31</f>
        <v>13.135999999999999</v>
      </c>
      <c r="AJ118" s="147">
        <f t="shared" si="92"/>
        <v>0</v>
      </c>
      <c r="AK118" s="148">
        <v>0</v>
      </c>
      <c r="AL118" s="147">
        <f t="shared" si="93"/>
        <v>3477.1</v>
      </c>
      <c r="AM118" s="148">
        <f>RCF!C$33</f>
        <v>13.62</v>
      </c>
      <c r="AN118" s="149">
        <f t="shared" si="94"/>
        <v>5215.6000000000004</v>
      </c>
      <c r="AO118" s="147">
        <f t="shared" si="95"/>
        <v>3506.8</v>
      </c>
      <c r="AP118" s="148">
        <f>RCF!C$35</f>
        <v>13.736000000000001</v>
      </c>
      <c r="AQ118" s="149">
        <f t="shared" si="96"/>
        <v>4558.8</v>
      </c>
      <c r="AR118" s="149">
        <f t="shared" si="96"/>
        <v>5084.8</v>
      </c>
      <c r="AS118" s="147">
        <f t="shared" si="97"/>
        <v>3433.2</v>
      </c>
      <c r="AT118" s="148">
        <f>RCF!C$37</f>
        <v>13.448</v>
      </c>
      <c r="AU118" s="147">
        <f t="shared" si="98"/>
        <v>3467.2</v>
      </c>
      <c r="AV118" s="148">
        <f>RCF!C$39</f>
        <v>13.581</v>
      </c>
      <c r="AW118" s="147">
        <f t="shared" si="99"/>
        <v>3237.7</v>
      </c>
      <c r="AX118" s="148">
        <f>RCF!C$41</f>
        <v>12.682</v>
      </c>
    </row>
    <row r="119" spans="1:50" ht="25.5" x14ac:dyDescent="0.2">
      <c r="A119" s="49">
        <v>392</v>
      </c>
      <c r="B119" s="146" t="s">
        <v>253</v>
      </c>
      <c r="C119" s="44">
        <v>193.5</v>
      </c>
      <c r="D119" s="147">
        <f t="shared" si="78"/>
        <v>9001.2000000000007</v>
      </c>
      <c r="E119" s="207">
        <f>RCF!C$43</f>
        <v>46.518000000000001</v>
      </c>
      <c r="F119" s="147">
        <f t="shared" si="79"/>
        <v>2552.4</v>
      </c>
      <c r="G119" s="208">
        <f>RCF!C$5</f>
        <v>13.191000000000001</v>
      </c>
      <c r="H119" s="147">
        <f t="shared" si="80"/>
        <v>2552.5</v>
      </c>
      <c r="I119" s="208">
        <f t="shared" si="81"/>
        <v>13.191000000000001</v>
      </c>
      <c r="J119" s="149">
        <f t="shared" si="82"/>
        <v>2807.7</v>
      </c>
      <c r="K119" s="149">
        <f t="shared" si="82"/>
        <v>3445.8</v>
      </c>
      <c r="L119" s="149">
        <f t="shared" si="82"/>
        <v>3828.7</v>
      </c>
      <c r="M119" s="149">
        <f t="shared" si="82"/>
        <v>5104.8999999999996</v>
      </c>
      <c r="N119" s="149">
        <f t="shared" si="82"/>
        <v>5487.8</v>
      </c>
      <c r="O119" s="147">
        <f t="shared" si="83"/>
        <v>2540.1999999999998</v>
      </c>
      <c r="P119" s="208">
        <f>RCF!C$7</f>
        <v>13.128</v>
      </c>
      <c r="Q119" s="149">
        <f t="shared" si="84"/>
        <v>3302.2</v>
      </c>
      <c r="R119" s="149">
        <f t="shared" si="84"/>
        <v>3810.3</v>
      </c>
      <c r="S119" s="147">
        <f t="shared" si="85"/>
        <v>2478.5</v>
      </c>
      <c r="T119" s="208">
        <f>RCF!C$9</f>
        <v>12.808999999999999</v>
      </c>
      <c r="U119" s="147">
        <f t="shared" si="86"/>
        <v>2478.5</v>
      </c>
      <c r="V119" s="148">
        <f t="shared" si="87"/>
        <v>12.808999999999999</v>
      </c>
      <c r="W119" s="149">
        <f t="shared" si="88"/>
        <v>2726.3</v>
      </c>
      <c r="X119" s="149">
        <f t="shared" si="88"/>
        <v>3395.5</v>
      </c>
      <c r="Y119" s="149">
        <f t="shared" si="88"/>
        <v>4015.1</v>
      </c>
      <c r="Z119" s="149">
        <f t="shared" si="88"/>
        <v>3643.3</v>
      </c>
      <c r="AA119" s="149">
        <f t="shared" si="88"/>
        <v>5378.3</v>
      </c>
      <c r="AB119" s="149">
        <f t="shared" si="88"/>
        <v>7435.5</v>
      </c>
      <c r="AC119" s="147">
        <f t="shared" si="89"/>
        <v>2537.5</v>
      </c>
      <c r="AD119" s="148">
        <f>RCF!C$13</f>
        <v>13.114000000000001</v>
      </c>
      <c r="AE119" s="149">
        <f t="shared" si="90"/>
        <v>4186.8999999999996</v>
      </c>
      <c r="AF119" s="149">
        <f t="shared" si="90"/>
        <v>5328.8</v>
      </c>
      <c r="AG119" s="149">
        <f t="shared" si="90"/>
        <v>7612.5</v>
      </c>
      <c r="AH119" s="147">
        <f t="shared" si="91"/>
        <v>2541.8000000000002</v>
      </c>
      <c r="AI119" s="148">
        <f>RCF!C$31</f>
        <v>13.135999999999999</v>
      </c>
      <c r="AJ119" s="147">
        <f t="shared" si="92"/>
        <v>0</v>
      </c>
      <c r="AK119" s="148">
        <v>0</v>
      </c>
      <c r="AL119" s="147">
        <f t="shared" si="93"/>
        <v>2635.4</v>
      </c>
      <c r="AM119" s="148">
        <f>RCF!C$33</f>
        <v>13.62</v>
      </c>
      <c r="AN119" s="149">
        <f t="shared" si="94"/>
        <v>3953.1</v>
      </c>
      <c r="AO119" s="147">
        <f t="shared" si="95"/>
        <v>2657.9</v>
      </c>
      <c r="AP119" s="148">
        <f>RCF!C$35</f>
        <v>13.736000000000001</v>
      </c>
      <c r="AQ119" s="149">
        <f t="shared" si="96"/>
        <v>3455.2</v>
      </c>
      <c r="AR119" s="149">
        <f t="shared" si="96"/>
        <v>3853.9</v>
      </c>
      <c r="AS119" s="147">
        <f t="shared" si="97"/>
        <v>2602.1</v>
      </c>
      <c r="AT119" s="148">
        <f>RCF!C$37</f>
        <v>13.448</v>
      </c>
      <c r="AU119" s="147">
        <f t="shared" si="98"/>
        <v>2627.9</v>
      </c>
      <c r="AV119" s="148">
        <f>RCF!C$39</f>
        <v>13.581</v>
      </c>
      <c r="AW119" s="147">
        <f t="shared" si="99"/>
        <v>2453.9</v>
      </c>
      <c r="AX119" s="148">
        <f>RCF!C$41</f>
        <v>12.682</v>
      </c>
    </row>
    <row r="120" spans="1:50" ht="25.5" x14ac:dyDescent="0.2">
      <c r="A120" s="49">
        <v>401</v>
      </c>
      <c r="B120" s="146" t="s">
        <v>254</v>
      </c>
      <c r="C120" s="44">
        <v>208.7</v>
      </c>
      <c r="D120" s="147">
        <f t="shared" si="78"/>
        <v>9708.2999999999993</v>
      </c>
      <c r="E120" s="207">
        <f>RCF!C$43</f>
        <v>46.518000000000001</v>
      </c>
      <c r="F120" s="147">
        <f t="shared" si="79"/>
        <v>2752.9</v>
      </c>
      <c r="G120" s="208">
        <f>RCF!C$5</f>
        <v>13.191000000000001</v>
      </c>
      <c r="H120" s="147">
        <f t="shared" si="80"/>
        <v>2753</v>
      </c>
      <c r="I120" s="208">
        <f t="shared" si="81"/>
        <v>13.191000000000001</v>
      </c>
      <c r="J120" s="149">
        <f t="shared" si="82"/>
        <v>3028.3</v>
      </c>
      <c r="K120" s="149">
        <f t="shared" si="82"/>
        <v>3716.5</v>
      </c>
      <c r="L120" s="149">
        <f t="shared" si="82"/>
        <v>4129.3999999999996</v>
      </c>
      <c r="M120" s="149">
        <f t="shared" si="82"/>
        <v>5505.9</v>
      </c>
      <c r="N120" s="149">
        <f t="shared" si="82"/>
        <v>5918.9</v>
      </c>
      <c r="O120" s="147">
        <f t="shared" si="83"/>
        <v>2739.8</v>
      </c>
      <c r="P120" s="208">
        <f>RCF!C$7</f>
        <v>13.128</v>
      </c>
      <c r="Q120" s="149">
        <f t="shared" si="84"/>
        <v>3561.7</v>
      </c>
      <c r="R120" s="149">
        <f t="shared" si="84"/>
        <v>4109.7</v>
      </c>
      <c r="S120" s="147">
        <f t="shared" si="85"/>
        <v>2673.2</v>
      </c>
      <c r="T120" s="208">
        <f>RCF!C$9</f>
        <v>12.808999999999999</v>
      </c>
      <c r="U120" s="147">
        <f t="shared" si="86"/>
        <v>2673.2</v>
      </c>
      <c r="V120" s="148">
        <f t="shared" si="87"/>
        <v>12.808999999999999</v>
      </c>
      <c r="W120" s="149">
        <f t="shared" si="88"/>
        <v>2940.5</v>
      </c>
      <c r="X120" s="149">
        <f t="shared" si="88"/>
        <v>3662.2</v>
      </c>
      <c r="Y120" s="149">
        <f t="shared" si="88"/>
        <v>4330.5</v>
      </c>
      <c r="Z120" s="149">
        <f t="shared" si="88"/>
        <v>3929.6</v>
      </c>
      <c r="AA120" s="149">
        <f t="shared" si="88"/>
        <v>5800.8</v>
      </c>
      <c r="AB120" s="149">
        <f t="shared" si="88"/>
        <v>8019.6</v>
      </c>
      <c r="AC120" s="147">
        <f t="shared" si="89"/>
        <v>2736.8</v>
      </c>
      <c r="AD120" s="148">
        <f>RCF!C$13</f>
        <v>13.114000000000001</v>
      </c>
      <c r="AE120" s="149">
        <f t="shared" si="90"/>
        <v>4515.7</v>
      </c>
      <c r="AF120" s="149">
        <f t="shared" si="90"/>
        <v>5747.3</v>
      </c>
      <c r="AG120" s="149">
        <f t="shared" si="90"/>
        <v>8210.4</v>
      </c>
      <c r="AH120" s="147">
        <f t="shared" si="91"/>
        <v>2741.4</v>
      </c>
      <c r="AI120" s="148">
        <f>RCF!C$31</f>
        <v>13.135999999999999</v>
      </c>
      <c r="AJ120" s="147">
        <f t="shared" si="92"/>
        <v>0</v>
      </c>
      <c r="AK120" s="148">
        <v>0</v>
      </c>
      <c r="AL120" s="147">
        <f t="shared" si="93"/>
        <v>2842.4</v>
      </c>
      <c r="AM120" s="148">
        <f>RCF!C$33</f>
        <v>13.62</v>
      </c>
      <c r="AN120" s="149">
        <f t="shared" si="94"/>
        <v>4263.6000000000004</v>
      </c>
      <c r="AO120" s="147">
        <f t="shared" si="95"/>
        <v>2866.7</v>
      </c>
      <c r="AP120" s="148">
        <f>RCF!C$35</f>
        <v>13.736000000000001</v>
      </c>
      <c r="AQ120" s="149">
        <f t="shared" si="96"/>
        <v>3726.7</v>
      </c>
      <c r="AR120" s="149">
        <f t="shared" si="96"/>
        <v>4156.7</v>
      </c>
      <c r="AS120" s="147">
        <f t="shared" si="97"/>
        <v>2806.5</v>
      </c>
      <c r="AT120" s="148">
        <f>RCF!C$37</f>
        <v>13.448</v>
      </c>
      <c r="AU120" s="147">
        <f t="shared" si="98"/>
        <v>2834.3</v>
      </c>
      <c r="AV120" s="148">
        <f>RCF!C$39</f>
        <v>13.581</v>
      </c>
      <c r="AW120" s="147">
        <f t="shared" si="99"/>
        <v>2646.7</v>
      </c>
      <c r="AX120" s="148">
        <f>RCF!C$41</f>
        <v>12.682</v>
      </c>
    </row>
    <row r="121" spans="1:50" ht="25.5" x14ac:dyDescent="0.2">
      <c r="A121" s="49">
        <v>406</v>
      </c>
      <c r="B121" s="146" t="s">
        <v>255</v>
      </c>
      <c r="C121" s="44">
        <v>163.6</v>
      </c>
      <c r="D121" s="147">
        <f t="shared" si="78"/>
        <v>7610.3</v>
      </c>
      <c r="E121" s="207">
        <f>RCF!C$43</f>
        <v>46.518000000000001</v>
      </c>
      <c r="F121" s="147">
        <f t="shared" si="79"/>
        <v>2158</v>
      </c>
      <c r="G121" s="208">
        <f>RCF!C$5</f>
        <v>13.191000000000001</v>
      </c>
      <c r="H121" s="147">
        <f t="shared" si="80"/>
        <v>2158</v>
      </c>
      <c r="I121" s="208">
        <f t="shared" si="81"/>
        <v>13.191000000000001</v>
      </c>
      <c r="J121" s="149">
        <f t="shared" si="82"/>
        <v>2373.9</v>
      </c>
      <c r="K121" s="149">
        <f t="shared" si="82"/>
        <v>2913.4</v>
      </c>
      <c r="L121" s="149">
        <f t="shared" si="82"/>
        <v>3237.1</v>
      </c>
      <c r="M121" s="149">
        <f t="shared" si="82"/>
        <v>4316.1000000000004</v>
      </c>
      <c r="N121" s="149">
        <f t="shared" si="82"/>
        <v>4639.8</v>
      </c>
      <c r="O121" s="147">
        <f t="shared" si="83"/>
        <v>2147.6999999999998</v>
      </c>
      <c r="P121" s="208">
        <f>RCF!C$7</f>
        <v>13.128</v>
      </c>
      <c r="Q121" s="149">
        <f t="shared" si="84"/>
        <v>2792</v>
      </c>
      <c r="R121" s="149">
        <f t="shared" si="84"/>
        <v>3221.5</v>
      </c>
      <c r="S121" s="147">
        <f t="shared" si="85"/>
        <v>2095.5</v>
      </c>
      <c r="T121" s="208">
        <f>RCF!C$9</f>
        <v>12.808999999999999</v>
      </c>
      <c r="U121" s="147">
        <f t="shared" si="86"/>
        <v>2095.5</v>
      </c>
      <c r="V121" s="148">
        <f t="shared" si="87"/>
        <v>12.808999999999999</v>
      </c>
      <c r="W121" s="149">
        <f t="shared" si="88"/>
        <v>2305</v>
      </c>
      <c r="X121" s="149">
        <f t="shared" si="88"/>
        <v>2870.8</v>
      </c>
      <c r="Y121" s="149">
        <f t="shared" si="88"/>
        <v>3394.7</v>
      </c>
      <c r="Z121" s="149">
        <f t="shared" si="88"/>
        <v>3080.3</v>
      </c>
      <c r="AA121" s="149">
        <f t="shared" si="88"/>
        <v>4547.2</v>
      </c>
      <c r="AB121" s="149">
        <f t="shared" si="88"/>
        <v>6286.5</v>
      </c>
      <c r="AC121" s="147">
        <f t="shared" si="89"/>
        <v>2145.4</v>
      </c>
      <c r="AD121" s="148">
        <f>RCF!C$13</f>
        <v>13.114000000000001</v>
      </c>
      <c r="AE121" s="149">
        <f t="shared" si="90"/>
        <v>3539.9</v>
      </c>
      <c r="AF121" s="149">
        <f t="shared" si="90"/>
        <v>4505.3</v>
      </c>
      <c r="AG121" s="149">
        <f t="shared" si="90"/>
        <v>6436.2</v>
      </c>
      <c r="AH121" s="147">
        <f t="shared" si="91"/>
        <v>2149</v>
      </c>
      <c r="AI121" s="148">
        <f>RCF!C$31</f>
        <v>13.135999999999999</v>
      </c>
      <c r="AJ121" s="147">
        <f t="shared" si="92"/>
        <v>0</v>
      </c>
      <c r="AK121" s="148">
        <v>0</v>
      </c>
      <c r="AL121" s="147">
        <f t="shared" si="93"/>
        <v>2228.1999999999998</v>
      </c>
      <c r="AM121" s="148">
        <f>RCF!C$33</f>
        <v>13.62</v>
      </c>
      <c r="AN121" s="149">
        <f t="shared" si="94"/>
        <v>3342.3</v>
      </c>
      <c r="AO121" s="147">
        <f t="shared" si="95"/>
        <v>2247.1999999999998</v>
      </c>
      <c r="AP121" s="148">
        <f>RCF!C$35</f>
        <v>13.736000000000001</v>
      </c>
      <c r="AQ121" s="149">
        <f t="shared" si="96"/>
        <v>2921.3</v>
      </c>
      <c r="AR121" s="149">
        <f t="shared" si="96"/>
        <v>3258.4</v>
      </c>
      <c r="AS121" s="147">
        <f t="shared" si="97"/>
        <v>2200</v>
      </c>
      <c r="AT121" s="148">
        <f>RCF!C$37</f>
        <v>13.448</v>
      </c>
      <c r="AU121" s="147">
        <f t="shared" si="98"/>
        <v>2221.8000000000002</v>
      </c>
      <c r="AV121" s="148">
        <f>RCF!C$39</f>
        <v>13.581</v>
      </c>
      <c r="AW121" s="147">
        <f t="shared" si="99"/>
        <v>2074.6999999999998</v>
      </c>
      <c r="AX121" s="148">
        <f>RCF!C$41</f>
        <v>12.682</v>
      </c>
    </row>
    <row r="122" spans="1:50" ht="25.5" x14ac:dyDescent="0.2">
      <c r="A122" s="49">
        <v>410</v>
      </c>
      <c r="B122" s="146" t="s">
        <v>256</v>
      </c>
      <c r="C122" s="44">
        <v>141.1</v>
      </c>
      <c r="D122" s="147">
        <f t="shared" si="78"/>
        <v>6563.7</v>
      </c>
      <c r="E122" s="207">
        <f>RCF!C$43</f>
        <v>46.518000000000001</v>
      </c>
      <c r="F122" s="147">
        <f t="shared" si="79"/>
        <v>1861.2</v>
      </c>
      <c r="G122" s="208">
        <f>RCF!C$5</f>
        <v>13.191000000000001</v>
      </c>
      <c r="H122" s="147">
        <f t="shared" si="80"/>
        <v>1861.3</v>
      </c>
      <c r="I122" s="208">
        <f t="shared" si="81"/>
        <v>13.191000000000001</v>
      </c>
      <c r="J122" s="149">
        <f t="shared" si="82"/>
        <v>2047.4</v>
      </c>
      <c r="K122" s="149">
        <f t="shared" si="82"/>
        <v>2512.6999999999998</v>
      </c>
      <c r="L122" s="149">
        <f t="shared" si="82"/>
        <v>2791.9</v>
      </c>
      <c r="M122" s="149">
        <f t="shared" si="82"/>
        <v>3722.5</v>
      </c>
      <c r="N122" s="149">
        <f t="shared" si="82"/>
        <v>4001.7</v>
      </c>
      <c r="O122" s="147">
        <f t="shared" si="83"/>
        <v>1852.3</v>
      </c>
      <c r="P122" s="208">
        <f>RCF!C$7</f>
        <v>13.128</v>
      </c>
      <c r="Q122" s="149">
        <f t="shared" si="84"/>
        <v>2407.9</v>
      </c>
      <c r="R122" s="149">
        <f t="shared" si="84"/>
        <v>2778.4</v>
      </c>
      <c r="S122" s="147">
        <f t="shared" si="85"/>
        <v>1807.3</v>
      </c>
      <c r="T122" s="208">
        <f>RCF!C$9</f>
        <v>12.808999999999999</v>
      </c>
      <c r="U122" s="147">
        <f t="shared" si="86"/>
        <v>1807.3</v>
      </c>
      <c r="V122" s="148">
        <f t="shared" si="87"/>
        <v>12.808999999999999</v>
      </c>
      <c r="W122" s="149">
        <f t="shared" si="88"/>
        <v>1988</v>
      </c>
      <c r="X122" s="149">
        <f t="shared" si="88"/>
        <v>2476</v>
      </c>
      <c r="Y122" s="149">
        <f t="shared" si="88"/>
        <v>2927.8</v>
      </c>
      <c r="Z122" s="149">
        <f t="shared" si="88"/>
        <v>2656.7</v>
      </c>
      <c r="AA122" s="149">
        <f t="shared" si="88"/>
        <v>3921.8</v>
      </c>
      <c r="AB122" s="149">
        <f t="shared" si="88"/>
        <v>5421.9</v>
      </c>
      <c r="AC122" s="147">
        <f t="shared" si="89"/>
        <v>1850.3</v>
      </c>
      <c r="AD122" s="148">
        <f>RCF!C$13</f>
        <v>13.114000000000001</v>
      </c>
      <c r="AE122" s="149">
        <f t="shared" si="90"/>
        <v>3053</v>
      </c>
      <c r="AF122" s="149">
        <f t="shared" si="90"/>
        <v>3885.6</v>
      </c>
      <c r="AG122" s="149">
        <f t="shared" si="90"/>
        <v>5550.9</v>
      </c>
      <c r="AH122" s="147">
        <f t="shared" si="91"/>
        <v>1853.4</v>
      </c>
      <c r="AI122" s="148">
        <f>RCF!C$31</f>
        <v>13.135999999999999</v>
      </c>
      <c r="AJ122" s="147">
        <f t="shared" si="92"/>
        <v>0</v>
      </c>
      <c r="AK122" s="148">
        <v>0</v>
      </c>
      <c r="AL122" s="147">
        <f t="shared" si="93"/>
        <v>1921.7</v>
      </c>
      <c r="AM122" s="148">
        <f>RCF!C$33</f>
        <v>13.62</v>
      </c>
      <c r="AN122" s="149">
        <f t="shared" si="94"/>
        <v>2882.5</v>
      </c>
      <c r="AO122" s="147">
        <f t="shared" si="95"/>
        <v>1938.1</v>
      </c>
      <c r="AP122" s="148">
        <f>RCF!C$35</f>
        <v>13.736000000000001</v>
      </c>
      <c r="AQ122" s="149">
        <f t="shared" si="96"/>
        <v>2519.5</v>
      </c>
      <c r="AR122" s="149">
        <f t="shared" si="96"/>
        <v>2810.2</v>
      </c>
      <c r="AS122" s="147">
        <f t="shared" si="97"/>
        <v>1897.5</v>
      </c>
      <c r="AT122" s="148">
        <f>RCF!C$37</f>
        <v>13.448</v>
      </c>
      <c r="AU122" s="147">
        <f t="shared" si="98"/>
        <v>1916.2</v>
      </c>
      <c r="AV122" s="148">
        <f>RCF!C$39</f>
        <v>13.581</v>
      </c>
      <c r="AW122" s="147">
        <f t="shared" si="99"/>
        <v>1789.4</v>
      </c>
      <c r="AX122" s="148">
        <f>RCF!C$41</f>
        <v>12.682</v>
      </c>
    </row>
    <row r="123" spans="1:50" ht="25.5" x14ac:dyDescent="0.2">
      <c r="A123" s="49">
        <v>414</v>
      </c>
      <c r="B123" s="146" t="s">
        <v>257</v>
      </c>
      <c r="C123" s="44">
        <v>169.9</v>
      </c>
      <c r="D123" s="147">
        <f t="shared" si="78"/>
        <v>7903.4</v>
      </c>
      <c r="E123" s="207">
        <f>RCF!C$43</f>
        <v>46.518000000000001</v>
      </c>
      <c r="F123" s="147">
        <f t="shared" si="79"/>
        <v>2241.1</v>
      </c>
      <c r="G123" s="208">
        <f>RCF!C$5</f>
        <v>13.191000000000001</v>
      </c>
      <c r="H123" s="147">
        <f t="shared" si="80"/>
        <v>2241.1999999999998</v>
      </c>
      <c r="I123" s="208">
        <f t="shared" si="81"/>
        <v>13.191000000000001</v>
      </c>
      <c r="J123" s="149">
        <f t="shared" si="82"/>
        <v>2465.3000000000002</v>
      </c>
      <c r="K123" s="149">
        <f t="shared" si="82"/>
        <v>3025.6</v>
      </c>
      <c r="L123" s="149">
        <f t="shared" si="82"/>
        <v>3361.7</v>
      </c>
      <c r="M123" s="149">
        <f t="shared" si="82"/>
        <v>4482.3</v>
      </c>
      <c r="N123" s="149">
        <f t="shared" si="82"/>
        <v>4818.5</v>
      </c>
      <c r="O123" s="147">
        <f t="shared" si="83"/>
        <v>2230.4</v>
      </c>
      <c r="P123" s="208">
        <f>RCF!C$7</f>
        <v>13.128</v>
      </c>
      <c r="Q123" s="149">
        <f t="shared" si="84"/>
        <v>2899.5</v>
      </c>
      <c r="R123" s="149">
        <f t="shared" si="84"/>
        <v>3345.6</v>
      </c>
      <c r="S123" s="147">
        <f t="shared" si="85"/>
        <v>2176.1999999999998</v>
      </c>
      <c r="T123" s="208">
        <f>RCF!C$9</f>
        <v>12.808999999999999</v>
      </c>
      <c r="U123" s="147">
        <f t="shared" si="86"/>
        <v>2176.1999999999998</v>
      </c>
      <c r="V123" s="148">
        <f t="shared" si="87"/>
        <v>12.808999999999999</v>
      </c>
      <c r="W123" s="149">
        <f t="shared" si="88"/>
        <v>2393.8000000000002</v>
      </c>
      <c r="X123" s="149">
        <f t="shared" si="88"/>
        <v>2981.3</v>
      </c>
      <c r="Y123" s="149">
        <f t="shared" si="88"/>
        <v>3525.4</v>
      </c>
      <c r="Z123" s="149">
        <f t="shared" si="88"/>
        <v>3199</v>
      </c>
      <c r="AA123" s="149">
        <f t="shared" si="88"/>
        <v>4722.3</v>
      </c>
      <c r="AB123" s="149">
        <f t="shared" si="88"/>
        <v>6528.6</v>
      </c>
      <c r="AC123" s="147">
        <f t="shared" si="89"/>
        <v>2228</v>
      </c>
      <c r="AD123" s="148">
        <f>RCF!C$13</f>
        <v>13.114000000000001</v>
      </c>
      <c r="AE123" s="149">
        <f t="shared" si="90"/>
        <v>3676.2</v>
      </c>
      <c r="AF123" s="149">
        <f t="shared" si="90"/>
        <v>4678.8</v>
      </c>
      <c r="AG123" s="149">
        <f t="shared" si="90"/>
        <v>6684</v>
      </c>
      <c r="AH123" s="147">
        <f t="shared" si="91"/>
        <v>2231.8000000000002</v>
      </c>
      <c r="AI123" s="148">
        <f>RCF!C$31</f>
        <v>13.135999999999999</v>
      </c>
      <c r="AJ123" s="147">
        <f t="shared" si="92"/>
        <v>0</v>
      </c>
      <c r="AK123" s="148">
        <v>0</v>
      </c>
      <c r="AL123" s="147">
        <f t="shared" si="93"/>
        <v>2314</v>
      </c>
      <c r="AM123" s="148">
        <f>RCF!C$33</f>
        <v>13.62</v>
      </c>
      <c r="AN123" s="149">
        <f t="shared" si="94"/>
        <v>3471</v>
      </c>
      <c r="AO123" s="147">
        <f t="shared" si="95"/>
        <v>2333.6999999999998</v>
      </c>
      <c r="AP123" s="148">
        <f>RCF!C$35</f>
        <v>13.736000000000001</v>
      </c>
      <c r="AQ123" s="149">
        <f t="shared" si="96"/>
        <v>3033.8</v>
      </c>
      <c r="AR123" s="149">
        <f t="shared" si="96"/>
        <v>3383.8</v>
      </c>
      <c r="AS123" s="147">
        <f t="shared" si="97"/>
        <v>2284.8000000000002</v>
      </c>
      <c r="AT123" s="148">
        <f>RCF!C$37</f>
        <v>13.448</v>
      </c>
      <c r="AU123" s="147">
        <f t="shared" si="98"/>
        <v>2307.4</v>
      </c>
      <c r="AV123" s="148">
        <f>RCF!C$39</f>
        <v>13.581</v>
      </c>
      <c r="AW123" s="147">
        <f t="shared" si="99"/>
        <v>2154.6</v>
      </c>
      <c r="AX123" s="148">
        <f>RCF!C$41</f>
        <v>12.682</v>
      </c>
    </row>
    <row r="124" spans="1:50" ht="25.5" x14ac:dyDescent="0.2">
      <c r="A124" s="49">
        <v>419</v>
      </c>
      <c r="B124" s="146" t="s">
        <v>258</v>
      </c>
      <c r="C124" s="44">
        <v>354.49</v>
      </c>
      <c r="D124" s="147">
        <f t="shared" si="78"/>
        <v>16490.2</v>
      </c>
      <c r="E124" s="207">
        <f>RCF!C$43</f>
        <v>46.518000000000001</v>
      </c>
      <c r="F124" s="147">
        <f t="shared" si="79"/>
        <v>4676</v>
      </c>
      <c r="G124" s="208">
        <f>RCF!C$5</f>
        <v>13.191000000000001</v>
      </c>
      <c r="H124" s="147">
        <f t="shared" si="80"/>
        <v>4676.1000000000004</v>
      </c>
      <c r="I124" s="208">
        <f t="shared" si="81"/>
        <v>13.191000000000001</v>
      </c>
      <c r="J124" s="149">
        <f t="shared" ref="J124:N133" si="100">ROUND($C124*$I124*J$6,1)</f>
        <v>5143.7</v>
      </c>
      <c r="K124" s="149">
        <f t="shared" si="100"/>
        <v>6312.7</v>
      </c>
      <c r="L124" s="149">
        <f t="shared" si="100"/>
        <v>7014.1</v>
      </c>
      <c r="M124" s="149">
        <f t="shared" si="100"/>
        <v>9352.2000000000007</v>
      </c>
      <c r="N124" s="149">
        <f t="shared" si="100"/>
        <v>10053.6</v>
      </c>
      <c r="O124" s="147">
        <f t="shared" si="83"/>
        <v>4653.7</v>
      </c>
      <c r="P124" s="208">
        <f>RCF!C$7</f>
        <v>13.128</v>
      </c>
      <c r="Q124" s="149">
        <f t="shared" si="84"/>
        <v>6049.8</v>
      </c>
      <c r="R124" s="149">
        <f t="shared" si="84"/>
        <v>6980.5</v>
      </c>
      <c r="S124" s="147">
        <f t="shared" si="85"/>
        <v>4540.6000000000004</v>
      </c>
      <c r="T124" s="208">
        <f>RCF!C$9</f>
        <v>12.808999999999999</v>
      </c>
      <c r="U124" s="147">
        <f t="shared" si="86"/>
        <v>4540.6000000000004</v>
      </c>
      <c r="V124" s="148">
        <f t="shared" si="87"/>
        <v>12.808999999999999</v>
      </c>
      <c r="W124" s="149">
        <f t="shared" ref="W124:AB133" si="101">ROUNDDOWN($U124*W$6,1)</f>
        <v>4994.6000000000004</v>
      </c>
      <c r="X124" s="149">
        <f t="shared" si="101"/>
        <v>6220.6</v>
      </c>
      <c r="Y124" s="149">
        <f t="shared" si="101"/>
        <v>7355.7</v>
      </c>
      <c r="Z124" s="149">
        <f t="shared" si="101"/>
        <v>6674.6</v>
      </c>
      <c r="AA124" s="149">
        <f t="shared" si="101"/>
        <v>9853.1</v>
      </c>
      <c r="AB124" s="149">
        <f t="shared" si="101"/>
        <v>13621.8</v>
      </c>
      <c r="AC124" s="147">
        <f t="shared" si="89"/>
        <v>4648.7</v>
      </c>
      <c r="AD124" s="148">
        <f>RCF!C$13</f>
        <v>13.114000000000001</v>
      </c>
      <c r="AE124" s="149">
        <f t="shared" si="90"/>
        <v>7670.4</v>
      </c>
      <c r="AF124" s="149">
        <f t="shared" si="90"/>
        <v>9762.2999999999993</v>
      </c>
      <c r="AG124" s="149">
        <f t="shared" si="90"/>
        <v>13946.1</v>
      </c>
      <c r="AH124" s="147">
        <f t="shared" si="91"/>
        <v>4656.5</v>
      </c>
      <c r="AI124" s="148">
        <f>RCF!C$31</f>
        <v>13.135999999999999</v>
      </c>
      <c r="AJ124" s="147">
        <f t="shared" si="92"/>
        <v>0</v>
      </c>
      <c r="AK124" s="148">
        <v>0</v>
      </c>
      <c r="AL124" s="147">
        <f t="shared" si="93"/>
        <v>4828.1000000000004</v>
      </c>
      <c r="AM124" s="148">
        <f>RCF!C$33</f>
        <v>13.62</v>
      </c>
      <c r="AN124" s="149">
        <f t="shared" si="94"/>
        <v>7242.1</v>
      </c>
      <c r="AO124" s="147">
        <f t="shared" si="95"/>
        <v>4869.2</v>
      </c>
      <c r="AP124" s="148">
        <f>RCF!C$35</f>
        <v>13.736000000000001</v>
      </c>
      <c r="AQ124" s="149">
        <f t="shared" si="96"/>
        <v>6329.9</v>
      </c>
      <c r="AR124" s="149">
        <f t="shared" si="96"/>
        <v>7060.3</v>
      </c>
      <c r="AS124" s="147">
        <f t="shared" si="97"/>
        <v>4767.1000000000004</v>
      </c>
      <c r="AT124" s="148">
        <f>RCF!C$37</f>
        <v>13.448</v>
      </c>
      <c r="AU124" s="147">
        <f t="shared" si="98"/>
        <v>4814.3</v>
      </c>
      <c r="AV124" s="148">
        <f>RCF!C$39</f>
        <v>13.581</v>
      </c>
      <c r="AW124" s="147">
        <f t="shared" si="99"/>
        <v>4495.6000000000004</v>
      </c>
      <c r="AX124" s="148">
        <f>RCF!C$41</f>
        <v>12.682</v>
      </c>
    </row>
    <row r="125" spans="1:50" ht="25.5" x14ac:dyDescent="0.2">
      <c r="A125" s="49">
        <v>420</v>
      </c>
      <c r="B125" s="146" t="s">
        <v>259</v>
      </c>
      <c r="C125" s="44">
        <v>560</v>
      </c>
      <c r="D125" s="147">
        <f t="shared" si="78"/>
        <v>26050.1</v>
      </c>
      <c r="E125" s="207">
        <f>RCF!C$43</f>
        <v>46.518000000000001</v>
      </c>
      <c r="F125" s="147">
        <f t="shared" si="79"/>
        <v>7386.9</v>
      </c>
      <c r="G125" s="208">
        <f>RCF!C$5</f>
        <v>13.191000000000001</v>
      </c>
      <c r="H125" s="147">
        <f t="shared" si="80"/>
        <v>7387</v>
      </c>
      <c r="I125" s="208">
        <f t="shared" si="81"/>
        <v>13.191000000000001</v>
      </c>
      <c r="J125" s="149">
        <f t="shared" si="100"/>
        <v>8125.7</v>
      </c>
      <c r="K125" s="149">
        <f t="shared" si="100"/>
        <v>9972.4</v>
      </c>
      <c r="L125" s="149">
        <f t="shared" si="100"/>
        <v>11080.4</v>
      </c>
      <c r="M125" s="149">
        <f t="shared" si="100"/>
        <v>14773.9</v>
      </c>
      <c r="N125" s="149">
        <f t="shared" si="100"/>
        <v>15882</v>
      </c>
      <c r="O125" s="147">
        <f t="shared" si="83"/>
        <v>7351.6</v>
      </c>
      <c r="P125" s="208">
        <f>RCF!C$7</f>
        <v>13.128</v>
      </c>
      <c r="Q125" s="149">
        <f t="shared" si="84"/>
        <v>9557</v>
      </c>
      <c r="R125" s="149">
        <f t="shared" si="84"/>
        <v>11027.4</v>
      </c>
      <c r="S125" s="147">
        <f t="shared" si="85"/>
        <v>7173</v>
      </c>
      <c r="T125" s="208">
        <f>RCF!C$9</f>
        <v>12.808999999999999</v>
      </c>
      <c r="U125" s="147">
        <f t="shared" si="86"/>
        <v>7173</v>
      </c>
      <c r="V125" s="148">
        <f t="shared" si="87"/>
        <v>12.808999999999999</v>
      </c>
      <c r="W125" s="149">
        <f t="shared" si="101"/>
        <v>7890.3</v>
      </c>
      <c r="X125" s="149">
        <f t="shared" si="101"/>
        <v>9827</v>
      </c>
      <c r="Y125" s="149">
        <f t="shared" si="101"/>
        <v>11620.2</v>
      </c>
      <c r="Z125" s="149">
        <f t="shared" si="101"/>
        <v>10544.3</v>
      </c>
      <c r="AA125" s="149">
        <f t="shared" si="101"/>
        <v>15565.4</v>
      </c>
      <c r="AB125" s="149">
        <f t="shared" si="101"/>
        <v>21519</v>
      </c>
      <c r="AC125" s="147">
        <f t="shared" si="89"/>
        <v>7343.8</v>
      </c>
      <c r="AD125" s="148">
        <f>RCF!C$13</f>
        <v>13.114000000000001</v>
      </c>
      <c r="AE125" s="149">
        <f t="shared" si="90"/>
        <v>12117.3</v>
      </c>
      <c r="AF125" s="149">
        <f t="shared" si="90"/>
        <v>15422</v>
      </c>
      <c r="AG125" s="149">
        <f t="shared" si="90"/>
        <v>22031.4</v>
      </c>
      <c r="AH125" s="147">
        <f t="shared" si="91"/>
        <v>7356.1</v>
      </c>
      <c r="AI125" s="148">
        <f>RCF!C$31</f>
        <v>13.135999999999999</v>
      </c>
      <c r="AJ125" s="147">
        <f t="shared" si="92"/>
        <v>0</v>
      </c>
      <c r="AK125" s="148">
        <v>0</v>
      </c>
      <c r="AL125" s="147">
        <f t="shared" si="93"/>
        <v>7627.2</v>
      </c>
      <c r="AM125" s="148">
        <f>RCF!C$33</f>
        <v>13.62</v>
      </c>
      <c r="AN125" s="149">
        <f t="shared" si="94"/>
        <v>11440.8</v>
      </c>
      <c r="AO125" s="147">
        <f t="shared" si="95"/>
        <v>7692.1</v>
      </c>
      <c r="AP125" s="148">
        <f>RCF!C$35</f>
        <v>13.736000000000001</v>
      </c>
      <c r="AQ125" s="149">
        <f t="shared" si="96"/>
        <v>9999.7000000000007</v>
      </c>
      <c r="AR125" s="149">
        <f t="shared" si="96"/>
        <v>11153.5</v>
      </c>
      <c r="AS125" s="147">
        <f t="shared" si="97"/>
        <v>7530.8</v>
      </c>
      <c r="AT125" s="148">
        <f>RCF!C$37</f>
        <v>13.448</v>
      </c>
      <c r="AU125" s="147">
        <f t="shared" si="98"/>
        <v>7605.3</v>
      </c>
      <c r="AV125" s="148">
        <f>RCF!C$39</f>
        <v>13.581</v>
      </c>
      <c r="AW125" s="147">
        <f t="shared" si="99"/>
        <v>7101.9</v>
      </c>
      <c r="AX125" s="148">
        <f>RCF!C$41</f>
        <v>12.682</v>
      </c>
    </row>
    <row r="126" spans="1:50" ht="25.5" x14ac:dyDescent="0.2">
      <c r="A126" s="49">
        <v>422</v>
      </c>
      <c r="B126" s="146" t="s">
        <v>260</v>
      </c>
      <c r="C126" s="44">
        <v>392.3</v>
      </c>
      <c r="D126" s="147">
        <f t="shared" si="78"/>
        <v>18249</v>
      </c>
      <c r="E126" s="207">
        <f>RCF!C$43</f>
        <v>46.518000000000001</v>
      </c>
      <c r="F126" s="147">
        <f t="shared" si="79"/>
        <v>5174.8</v>
      </c>
      <c r="G126" s="208">
        <f>RCF!C$5</f>
        <v>13.191000000000001</v>
      </c>
      <c r="H126" s="147">
        <f t="shared" si="80"/>
        <v>5174.8</v>
      </c>
      <c r="I126" s="208">
        <f t="shared" si="81"/>
        <v>13.191000000000001</v>
      </c>
      <c r="J126" s="149">
        <f t="shared" si="100"/>
        <v>5692.3</v>
      </c>
      <c r="K126" s="149">
        <f t="shared" si="100"/>
        <v>6986</v>
      </c>
      <c r="L126" s="149">
        <f t="shared" si="100"/>
        <v>7762.2</v>
      </c>
      <c r="M126" s="149">
        <f t="shared" si="100"/>
        <v>10349.700000000001</v>
      </c>
      <c r="N126" s="149">
        <f t="shared" si="100"/>
        <v>11125.9</v>
      </c>
      <c r="O126" s="147">
        <f t="shared" si="83"/>
        <v>5150.1000000000004</v>
      </c>
      <c r="P126" s="208">
        <f>RCF!C$7</f>
        <v>13.128</v>
      </c>
      <c r="Q126" s="149">
        <f t="shared" si="84"/>
        <v>6695.1</v>
      </c>
      <c r="R126" s="149">
        <f t="shared" si="84"/>
        <v>7725.1</v>
      </c>
      <c r="S126" s="147">
        <f t="shared" si="85"/>
        <v>5024.8999999999996</v>
      </c>
      <c r="T126" s="208">
        <f>RCF!C$9</f>
        <v>12.808999999999999</v>
      </c>
      <c r="U126" s="147">
        <f t="shared" si="86"/>
        <v>5024.8999999999996</v>
      </c>
      <c r="V126" s="148">
        <f t="shared" si="87"/>
        <v>12.808999999999999</v>
      </c>
      <c r="W126" s="149">
        <f t="shared" si="101"/>
        <v>5527.3</v>
      </c>
      <c r="X126" s="149">
        <f t="shared" si="101"/>
        <v>6884.1</v>
      </c>
      <c r="Y126" s="149">
        <f t="shared" si="101"/>
        <v>8140.3</v>
      </c>
      <c r="Z126" s="149">
        <f t="shared" si="101"/>
        <v>7386.6</v>
      </c>
      <c r="AA126" s="149">
        <f t="shared" si="101"/>
        <v>10904</v>
      </c>
      <c r="AB126" s="149">
        <f t="shared" si="101"/>
        <v>15074.7</v>
      </c>
      <c r="AC126" s="147">
        <f t="shared" si="89"/>
        <v>5144.6000000000004</v>
      </c>
      <c r="AD126" s="148">
        <f>RCF!C$13</f>
        <v>13.114000000000001</v>
      </c>
      <c r="AE126" s="149">
        <f t="shared" si="90"/>
        <v>8488.6</v>
      </c>
      <c r="AF126" s="149">
        <f t="shared" si="90"/>
        <v>10803.7</v>
      </c>
      <c r="AG126" s="149">
        <f t="shared" si="90"/>
        <v>15433.8</v>
      </c>
      <c r="AH126" s="147">
        <f t="shared" si="91"/>
        <v>5153.2</v>
      </c>
      <c r="AI126" s="148">
        <f>RCF!C$31</f>
        <v>13.135999999999999</v>
      </c>
      <c r="AJ126" s="147">
        <f t="shared" si="92"/>
        <v>0</v>
      </c>
      <c r="AK126" s="148">
        <v>0</v>
      </c>
      <c r="AL126" s="147">
        <f t="shared" si="93"/>
        <v>5343.1</v>
      </c>
      <c r="AM126" s="148">
        <f>RCF!C$33</f>
        <v>13.62</v>
      </c>
      <c r="AN126" s="149">
        <f t="shared" si="94"/>
        <v>8014.6</v>
      </c>
      <c r="AO126" s="147">
        <f t="shared" si="95"/>
        <v>5388.6</v>
      </c>
      <c r="AP126" s="148">
        <f>RCF!C$35</f>
        <v>13.736000000000001</v>
      </c>
      <c r="AQ126" s="149">
        <f t="shared" si="96"/>
        <v>7005.1</v>
      </c>
      <c r="AR126" s="149">
        <f t="shared" si="96"/>
        <v>7813.4</v>
      </c>
      <c r="AS126" s="147">
        <f t="shared" si="97"/>
        <v>5275.6</v>
      </c>
      <c r="AT126" s="148">
        <f>RCF!C$37</f>
        <v>13.448</v>
      </c>
      <c r="AU126" s="147">
        <f t="shared" si="98"/>
        <v>5327.8</v>
      </c>
      <c r="AV126" s="148">
        <f>RCF!C$39</f>
        <v>13.581</v>
      </c>
      <c r="AW126" s="147">
        <f t="shared" si="99"/>
        <v>4975.1000000000004</v>
      </c>
      <c r="AX126" s="148">
        <f>RCF!C$41</f>
        <v>12.682</v>
      </c>
    </row>
    <row r="127" spans="1:50" ht="25.5" x14ac:dyDescent="0.2">
      <c r="A127" s="49">
        <v>430</v>
      </c>
      <c r="B127" s="146" t="s">
        <v>261</v>
      </c>
      <c r="C127" s="44">
        <v>293.2</v>
      </c>
      <c r="D127" s="147">
        <f t="shared" si="78"/>
        <v>13639.1</v>
      </c>
      <c r="E127" s="207">
        <f>RCF!C$43</f>
        <v>46.518000000000001</v>
      </c>
      <c r="F127" s="147">
        <f t="shared" si="79"/>
        <v>3867.6</v>
      </c>
      <c r="G127" s="208">
        <f>RCF!C$5</f>
        <v>13.191000000000001</v>
      </c>
      <c r="H127" s="147">
        <f t="shared" si="80"/>
        <v>3867.6</v>
      </c>
      <c r="I127" s="208">
        <f t="shared" si="81"/>
        <v>13.191000000000001</v>
      </c>
      <c r="J127" s="149">
        <f t="shared" si="100"/>
        <v>4254.3999999999996</v>
      </c>
      <c r="K127" s="149">
        <f t="shared" si="100"/>
        <v>5221.3</v>
      </c>
      <c r="L127" s="149">
        <f t="shared" si="100"/>
        <v>5801.4</v>
      </c>
      <c r="M127" s="149">
        <f t="shared" si="100"/>
        <v>7735.2</v>
      </c>
      <c r="N127" s="149">
        <f t="shared" si="100"/>
        <v>8315.2999999999993</v>
      </c>
      <c r="O127" s="147">
        <f t="shared" si="83"/>
        <v>3849.1</v>
      </c>
      <c r="P127" s="208">
        <f>RCF!C$7</f>
        <v>13.128</v>
      </c>
      <c r="Q127" s="149">
        <f t="shared" si="84"/>
        <v>5003.8</v>
      </c>
      <c r="R127" s="149">
        <f t="shared" si="84"/>
        <v>5773.6</v>
      </c>
      <c r="S127" s="147">
        <f t="shared" si="85"/>
        <v>3755.5</v>
      </c>
      <c r="T127" s="208">
        <f>RCF!C$9</f>
        <v>12.808999999999999</v>
      </c>
      <c r="U127" s="147">
        <f t="shared" si="86"/>
        <v>3755.5</v>
      </c>
      <c r="V127" s="148">
        <f t="shared" si="87"/>
        <v>12.808999999999999</v>
      </c>
      <c r="W127" s="149">
        <f t="shared" si="101"/>
        <v>4131</v>
      </c>
      <c r="X127" s="149">
        <f t="shared" si="101"/>
        <v>5145</v>
      </c>
      <c r="Y127" s="149">
        <f t="shared" si="101"/>
        <v>6083.9</v>
      </c>
      <c r="Z127" s="149">
        <f t="shared" si="101"/>
        <v>5520.5</v>
      </c>
      <c r="AA127" s="149">
        <f t="shared" si="101"/>
        <v>8149.4</v>
      </c>
      <c r="AB127" s="149">
        <f t="shared" si="101"/>
        <v>11266.5</v>
      </c>
      <c r="AC127" s="147">
        <f t="shared" si="89"/>
        <v>3845</v>
      </c>
      <c r="AD127" s="148">
        <f>RCF!C$13</f>
        <v>13.114000000000001</v>
      </c>
      <c r="AE127" s="149">
        <f t="shared" si="90"/>
        <v>6344.3</v>
      </c>
      <c r="AF127" s="149">
        <f t="shared" si="90"/>
        <v>8074.5</v>
      </c>
      <c r="AG127" s="149">
        <f t="shared" si="90"/>
        <v>11535</v>
      </c>
      <c r="AH127" s="147">
        <f t="shared" si="91"/>
        <v>3851.4</v>
      </c>
      <c r="AI127" s="148">
        <f>RCF!C$31</f>
        <v>13.135999999999999</v>
      </c>
      <c r="AJ127" s="147">
        <f t="shared" si="92"/>
        <v>0</v>
      </c>
      <c r="AK127" s="148">
        <v>0</v>
      </c>
      <c r="AL127" s="147">
        <f t="shared" si="93"/>
        <v>3993.3</v>
      </c>
      <c r="AM127" s="148">
        <f>RCF!C$33</f>
        <v>13.62</v>
      </c>
      <c r="AN127" s="149">
        <f t="shared" si="94"/>
        <v>5989.9</v>
      </c>
      <c r="AO127" s="147">
        <f t="shared" si="95"/>
        <v>4027.3</v>
      </c>
      <c r="AP127" s="148">
        <f>RCF!C$35</f>
        <v>13.736000000000001</v>
      </c>
      <c r="AQ127" s="149">
        <f t="shared" si="96"/>
        <v>5235.3999999999996</v>
      </c>
      <c r="AR127" s="149">
        <f t="shared" si="96"/>
        <v>5839.5</v>
      </c>
      <c r="AS127" s="147">
        <f t="shared" si="97"/>
        <v>3942.9</v>
      </c>
      <c r="AT127" s="148">
        <f>RCF!C$37</f>
        <v>13.448</v>
      </c>
      <c r="AU127" s="147">
        <f t="shared" si="98"/>
        <v>3981.9</v>
      </c>
      <c r="AV127" s="148">
        <f>RCF!C$39</f>
        <v>13.581</v>
      </c>
      <c r="AW127" s="147">
        <f t="shared" si="99"/>
        <v>3718.3</v>
      </c>
      <c r="AX127" s="148">
        <f>RCF!C$41</f>
        <v>12.682</v>
      </c>
    </row>
    <row r="128" spans="1:50" ht="25.5" x14ac:dyDescent="0.2">
      <c r="A128" s="49">
        <v>434</v>
      </c>
      <c r="B128" s="146" t="s">
        <v>262</v>
      </c>
      <c r="C128" s="44">
        <v>207</v>
      </c>
      <c r="D128" s="147">
        <f t="shared" si="78"/>
        <v>9629.2000000000007</v>
      </c>
      <c r="E128" s="207">
        <f>RCF!C$43</f>
        <v>46.518000000000001</v>
      </c>
      <c r="F128" s="147">
        <f t="shared" si="79"/>
        <v>2730.5</v>
      </c>
      <c r="G128" s="208">
        <f>RCF!C$5</f>
        <v>13.191000000000001</v>
      </c>
      <c r="H128" s="147">
        <f t="shared" si="80"/>
        <v>2730.5</v>
      </c>
      <c r="I128" s="208">
        <f t="shared" si="81"/>
        <v>13.191000000000001</v>
      </c>
      <c r="J128" s="149">
        <f t="shared" si="100"/>
        <v>3003.6</v>
      </c>
      <c r="K128" s="149">
        <f t="shared" si="100"/>
        <v>3686.2</v>
      </c>
      <c r="L128" s="149">
        <f t="shared" si="100"/>
        <v>4095.8</v>
      </c>
      <c r="M128" s="149">
        <f t="shared" si="100"/>
        <v>5461.1</v>
      </c>
      <c r="N128" s="149">
        <f t="shared" si="100"/>
        <v>5870.7</v>
      </c>
      <c r="O128" s="147">
        <f t="shared" si="83"/>
        <v>2717.4</v>
      </c>
      <c r="P128" s="208">
        <f>RCF!C$7</f>
        <v>13.128</v>
      </c>
      <c r="Q128" s="149">
        <f t="shared" si="84"/>
        <v>3532.6</v>
      </c>
      <c r="R128" s="149">
        <f t="shared" si="84"/>
        <v>4076.1</v>
      </c>
      <c r="S128" s="147">
        <f t="shared" si="85"/>
        <v>2651.4</v>
      </c>
      <c r="T128" s="208">
        <f>RCF!C$9</f>
        <v>12.808999999999999</v>
      </c>
      <c r="U128" s="147">
        <f t="shared" si="86"/>
        <v>2651.4</v>
      </c>
      <c r="V128" s="148">
        <f t="shared" si="87"/>
        <v>12.808999999999999</v>
      </c>
      <c r="W128" s="149">
        <f t="shared" si="101"/>
        <v>2916.5</v>
      </c>
      <c r="X128" s="149">
        <f t="shared" si="101"/>
        <v>3632.4</v>
      </c>
      <c r="Y128" s="149">
        <f t="shared" si="101"/>
        <v>4295.2</v>
      </c>
      <c r="Z128" s="149">
        <f t="shared" si="101"/>
        <v>3897.5</v>
      </c>
      <c r="AA128" s="149">
        <f t="shared" si="101"/>
        <v>5753.5</v>
      </c>
      <c r="AB128" s="149">
        <f t="shared" si="101"/>
        <v>7954.2</v>
      </c>
      <c r="AC128" s="147">
        <f t="shared" si="89"/>
        <v>2714.5</v>
      </c>
      <c r="AD128" s="148">
        <f>RCF!C$13</f>
        <v>13.114000000000001</v>
      </c>
      <c r="AE128" s="149">
        <f t="shared" si="90"/>
        <v>4478.8999999999996</v>
      </c>
      <c r="AF128" s="149">
        <f t="shared" si="90"/>
        <v>5700.5</v>
      </c>
      <c r="AG128" s="149">
        <f t="shared" si="90"/>
        <v>8143.5</v>
      </c>
      <c r="AH128" s="147">
        <f t="shared" si="91"/>
        <v>2719.1</v>
      </c>
      <c r="AI128" s="148">
        <f>RCF!C$31</f>
        <v>13.135999999999999</v>
      </c>
      <c r="AJ128" s="147">
        <f t="shared" si="92"/>
        <v>0</v>
      </c>
      <c r="AK128" s="148">
        <v>0</v>
      </c>
      <c r="AL128" s="147">
        <f t="shared" si="93"/>
        <v>2819.3</v>
      </c>
      <c r="AM128" s="148">
        <f>RCF!C$33</f>
        <v>13.62</v>
      </c>
      <c r="AN128" s="149">
        <f t="shared" si="94"/>
        <v>4228.8999999999996</v>
      </c>
      <c r="AO128" s="147">
        <f t="shared" si="95"/>
        <v>2843.3</v>
      </c>
      <c r="AP128" s="148">
        <f>RCF!C$35</f>
        <v>13.736000000000001</v>
      </c>
      <c r="AQ128" s="149">
        <f t="shared" si="96"/>
        <v>3696.2</v>
      </c>
      <c r="AR128" s="149">
        <f t="shared" si="96"/>
        <v>4122.7</v>
      </c>
      <c r="AS128" s="147">
        <f t="shared" si="97"/>
        <v>2783.7</v>
      </c>
      <c r="AT128" s="148">
        <f>RCF!C$37</f>
        <v>13.448</v>
      </c>
      <c r="AU128" s="147">
        <f t="shared" si="98"/>
        <v>2811.2</v>
      </c>
      <c r="AV128" s="148">
        <f>RCF!C$39</f>
        <v>13.581</v>
      </c>
      <c r="AW128" s="147">
        <f t="shared" si="99"/>
        <v>2625.1</v>
      </c>
      <c r="AX128" s="148">
        <f>RCF!C$41</f>
        <v>12.682</v>
      </c>
    </row>
    <row r="129" spans="1:50" ht="25.5" x14ac:dyDescent="0.2">
      <c r="A129" s="49">
        <v>442</v>
      </c>
      <c r="B129" s="146" t="s">
        <v>263</v>
      </c>
      <c r="C129" s="44">
        <v>154.69999999999999</v>
      </c>
      <c r="D129" s="147">
        <f t="shared" si="78"/>
        <v>7196.3</v>
      </c>
      <c r="E129" s="207">
        <f>RCF!C$43</f>
        <v>46.518000000000001</v>
      </c>
      <c r="F129" s="147">
        <f t="shared" si="79"/>
        <v>2040.6</v>
      </c>
      <c r="G129" s="208">
        <f>RCF!C$5</f>
        <v>13.191000000000001</v>
      </c>
      <c r="H129" s="147">
        <f t="shared" si="80"/>
        <v>2040.6</v>
      </c>
      <c r="I129" s="208">
        <f t="shared" si="81"/>
        <v>13.191000000000001</v>
      </c>
      <c r="J129" s="149">
        <f t="shared" si="100"/>
        <v>2244.6999999999998</v>
      </c>
      <c r="K129" s="149">
        <f t="shared" si="100"/>
        <v>2754.9</v>
      </c>
      <c r="L129" s="149">
        <f t="shared" si="100"/>
        <v>3061</v>
      </c>
      <c r="M129" s="149">
        <f t="shared" si="100"/>
        <v>4081.3</v>
      </c>
      <c r="N129" s="149">
        <f t="shared" si="100"/>
        <v>4387.3999999999996</v>
      </c>
      <c r="O129" s="147">
        <f t="shared" si="83"/>
        <v>2030.9</v>
      </c>
      <c r="P129" s="208">
        <f>RCF!C$7</f>
        <v>13.128</v>
      </c>
      <c r="Q129" s="149">
        <f t="shared" si="84"/>
        <v>2640.1</v>
      </c>
      <c r="R129" s="149">
        <f t="shared" si="84"/>
        <v>3046.3</v>
      </c>
      <c r="S129" s="147">
        <f t="shared" si="85"/>
        <v>1981.5</v>
      </c>
      <c r="T129" s="208">
        <f>RCF!C$9</f>
        <v>12.808999999999999</v>
      </c>
      <c r="U129" s="147">
        <f t="shared" si="86"/>
        <v>1981.5</v>
      </c>
      <c r="V129" s="148">
        <f t="shared" si="87"/>
        <v>12.808999999999999</v>
      </c>
      <c r="W129" s="149">
        <f t="shared" si="101"/>
        <v>2179.6</v>
      </c>
      <c r="X129" s="149">
        <f t="shared" si="101"/>
        <v>2714.6</v>
      </c>
      <c r="Y129" s="149">
        <f t="shared" si="101"/>
        <v>3210</v>
      </c>
      <c r="Z129" s="149">
        <f t="shared" si="101"/>
        <v>2912.8</v>
      </c>
      <c r="AA129" s="149">
        <f t="shared" si="101"/>
        <v>4299.8</v>
      </c>
      <c r="AB129" s="149">
        <f t="shared" si="101"/>
        <v>5944.5</v>
      </c>
      <c r="AC129" s="147">
        <f t="shared" si="89"/>
        <v>2028.7</v>
      </c>
      <c r="AD129" s="148">
        <f>RCF!C$13</f>
        <v>13.114000000000001</v>
      </c>
      <c r="AE129" s="149">
        <f t="shared" si="90"/>
        <v>3347.4</v>
      </c>
      <c r="AF129" s="149">
        <f t="shared" si="90"/>
        <v>4260.3</v>
      </c>
      <c r="AG129" s="149">
        <f t="shared" si="90"/>
        <v>6086.1</v>
      </c>
      <c r="AH129" s="147">
        <f t="shared" si="91"/>
        <v>2032.1</v>
      </c>
      <c r="AI129" s="148">
        <f>RCF!C$31</f>
        <v>13.135999999999999</v>
      </c>
      <c r="AJ129" s="147">
        <f t="shared" si="92"/>
        <v>0</v>
      </c>
      <c r="AK129" s="148">
        <v>0</v>
      </c>
      <c r="AL129" s="147">
        <f t="shared" si="93"/>
        <v>2107</v>
      </c>
      <c r="AM129" s="148">
        <f>RCF!C$33</f>
        <v>13.62</v>
      </c>
      <c r="AN129" s="149">
        <f t="shared" si="94"/>
        <v>3160.5</v>
      </c>
      <c r="AO129" s="147">
        <f t="shared" si="95"/>
        <v>2124.9</v>
      </c>
      <c r="AP129" s="148">
        <f>RCF!C$35</f>
        <v>13.736000000000001</v>
      </c>
      <c r="AQ129" s="149">
        <f t="shared" si="96"/>
        <v>2762.3</v>
      </c>
      <c r="AR129" s="149">
        <f t="shared" si="96"/>
        <v>3081.1</v>
      </c>
      <c r="AS129" s="147">
        <f t="shared" si="97"/>
        <v>2080.4</v>
      </c>
      <c r="AT129" s="148">
        <f>RCF!C$37</f>
        <v>13.448</v>
      </c>
      <c r="AU129" s="147">
        <f t="shared" si="98"/>
        <v>2100.9</v>
      </c>
      <c r="AV129" s="148">
        <f>RCF!C$39</f>
        <v>13.581</v>
      </c>
      <c r="AW129" s="147">
        <f t="shared" si="99"/>
        <v>1961.9</v>
      </c>
      <c r="AX129" s="148">
        <f>RCF!C$41</f>
        <v>12.682</v>
      </c>
    </row>
    <row r="130" spans="1:50" ht="25.5" x14ac:dyDescent="0.2">
      <c r="A130" s="49">
        <v>444</v>
      </c>
      <c r="B130" s="146" t="s">
        <v>264</v>
      </c>
      <c r="C130" s="44">
        <v>144.5</v>
      </c>
      <c r="D130" s="147">
        <f t="shared" si="78"/>
        <v>6721.9</v>
      </c>
      <c r="E130" s="207">
        <f>RCF!C$43</f>
        <v>46.518000000000001</v>
      </c>
      <c r="F130" s="147">
        <f t="shared" si="79"/>
        <v>1906</v>
      </c>
      <c r="G130" s="208">
        <f>RCF!C$5</f>
        <v>13.191000000000001</v>
      </c>
      <c r="H130" s="147">
        <f t="shared" si="80"/>
        <v>1906.1</v>
      </c>
      <c r="I130" s="208">
        <f t="shared" si="81"/>
        <v>13.191000000000001</v>
      </c>
      <c r="J130" s="149">
        <f t="shared" si="100"/>
        <v>2096.6999999999998</v>
      </c>
      <c r="K130" s="149">
        <f t="shared" si="100"/>
        <v>2573.1999999999998</v>
      </c>
      <c r="L130" s="149">
        <f t="shared" si="100"/>
        <v>2859.1</v>
      </c>
      <c r="M130" s="149">
        <f t="shared" si="100"/>
        <v>3812.2</v>
      </c>
      <c r="N130" s="149">
        <f t="shared" si="100"/>
        <v>4098.1000000000004</v>
      </c>
      <c r="O130" s="147">
        <f t="shared" si="83"/>
        <v>1896.9</v>
      </c>
      <c r="P130" s="208">
        <f>RCF!C$7</f>
        <v>13.128</v>
      </c>
      <c r="Q130" s="149">
        <f t="shared" si="84"/>
        <v>2465.9</v>
      </c>
      <c r="R130" s="149">
        <f t="shared" si="84"/>
        <v>2845.3</v>
      </c>
      <c r="S130" s="147">
        <f t="shared" si="85"/>
        <v>1850.9</v>
      </c>
      <c r="T130" s="208">
        <f>RCF!C$9</f>
        <v>12.808999999999999</v>
      </c>
      <c r="U130" s="147">
        <f t="shared" si="86"/>
        <v>1850.9</v>
      </c>
      <c r="V130" s="148">
        <f t="shared" si="87"/>
        <v>12.808999999999999</v>
      </c>
      <c r="W130" s="149">
        <f t="shared" si="101"/>
        <v>2035.9</v>
      </c>
      <c r="X130" s="149">
        <f t="shared" si="101"/>
        <v>2535.6999999999998</v>
      </c>
      <c r="Y130" s="149">
        <f t="shared" si="101"/>
        <v>2998.4</v>
      </c>
      <c r="Z130" s="149">
        <f t="shared" si="101"/>
        <v>2720.8</v>
      </c>
      <c r="AA130" s="149">
        <f t="shared" si="101"/>
        <v>4016.4</v>
      </c>
      <c r="AB130" s="149">
        <f t="shared" si="101"/>
        <v>5552.7</v>
      </c>
      <c r="AC130" s="147">
        <f t="shared" si="89"/>
        <v>1894.9</v>
      </c>
      <c r="AD130" s="148">
        <f>RCF!C$13</f>
        <v>13.114000000000001</v>
      </c>
      <c r="AE130" s="149">
        <f t="shared" si="90"/>
        <v>3126.6</v>
      </c>
      <c r="AF130" s="149">
        <f t="shared" si="90"/>
        <v>3979.3</v>
      </c>
      <c r="AG130" s="149">
        <f t="shared" si="90"/>
        <v>5684.7</v>
      </c>
      <c r="AH130" s="147">
        <f t="shared" si="91"/>
        <v>1898.1</v>
      </c>
      <c r="AI130" s="148">
        <f>RCF!C$31</f>
        <v>13.135999999999999</v>
      </c>
      <c r="AJ130" s="147">
        <f t="shared" si="92"/>
        <v>0</v>
      </c>
      <c r="AK130" s="148">
        <v>0</v>
      </c>
      <c r="AL130" s="147">
        <f t="shared" si="93"/>
        <v>1968</v>
      </c>
      <c r="AM130" s="148">
        <f>RCF!C$33</f>
        <v>13.62</v>
      </c>
      <c r="AN130" s="149">
        <f t="shared" si="94"/>
        <v>2952</v>
      </c>
      <c r="AO130" s="147">
        <f t="shared" si="95"/>
        <v>1984.8</v>
      </c>
      <c r="AP130" s="148">
        <f>RCF!C$35</f>
        <v>13.736000000000001</v>
      </c>
      <c r="AQ130" s="149">
        <f t="shared" si="96"/>
        <v>2580.1999999999998</v>
      </c>
      <c r="AR130" s="149">
        <f t="shared" si="96"/>
        <v>2877.9</v>
      </c>
      <c r="AS130" s="147">
        <f t="shared" si="97"/>
        <v>1943.2</v>
      </c>
      <c r="AT130" s="148">
        <f>RCF!C$37</f>
        <v>13.448</v>
      </c>
      <c r="AU130" s="147">
        <f t="shared" si="98"/>
        <v>1962.4</v>
      </c>
      <c r="AV130" s="148">
        <f>RCF!C$39</f>
        <v>13.581</v>
      </c>
      <c r="AW130" s="147">
        <f t="shared" si="99"/>
        <v>1832.5</v>
      </c>
      <c r="AX130" s="148">
        <f>RCF!C$41</f>
        <v>12.682</v>
      </c>
    </row>
    <row r="131" spans="1:50" ht="25.5" x14ac:dyDescent="0.2">
      <c r="A131" s="49">
        <v>446</v>
      </c>
      <c r="B131" s="146" t="s">
        <v>265</v>
      </c>
      <c r="C131" s="44">
        <v>178.2</v>
      </c>
      <c r="D131" s="147">
        <f t="shared" si="78"/>
        <v>8289.5</v>
      </c>
      <c r="E131" s="207">
        <f>RCF!C$43</f>
        <v>46.518000000000001</v>
      </c>
      <c r="F131" s="147">
        <f t="shared" si="79"/>
        <v>2350.6</v>
      </c>
      <c r="G131" s="208">
        <f>RCF!C$5</f>
        <v>13.191000000000001</v>
      </c>
      <c r="H131" s="147">
        <f t="shared" si="80"/>
        <v>2350.6</v>
      </c>
      <c r="I131" s="208">
        <f t="shared" si="81"/>
        <v>13.191000000000001</v>
      </c>
      <c r="J131" s="149">
        <f t="shared" si="100"/>
        <v>2585.6999999999998</v>
      </c>
      <c r="K131" s="149">
        <f t="shared" si="100"/>
        <v>3173.4</v>
      </c>
      <c r="L131" s="149">
        <f t="shared" si="100"/>
        <v>3526</v>
      </c>
      <c r="M131" s="149">
        <f t="shared" si="100"/>
        <v>4701.3</v>
      </c>
      <c r="N131" s="149">
        <f t="shared" si="100"/>
        <v>5053.8999999999996</v>
      </c>
      <c r="O131" s="147">
        <f t="shared" si="83"/>
        <v>2339.4</v>
      </c>
      <c r="P131" s="208">
        <f>RCF!C$7</f>
        <v>13.128</v>
      </c>
      <c r="Q131" s="149">
        <f t="shared" si="84"/>
        <v>3041.2</v>
      </c>
      <c r="R131" s="149">
        <f t="shared" si="84"/>
        <v>3509.1</v>
      </c>
      <c r="S131" s="147">
        <f t="shared" si="85"/>
        <v>2282.5</v>
      </c>
      <c r="T131" s="208">
        <f>RCF!C$9</f>
        <v>12.808999999999999</v>
      </c>
      <c r="U131" s="147">
        <f t="shared" si="86"/>
        <v>2282.5</v>
      </c>
      <c r="V131" s="148">
        <f t="shared" si="87"/>
        <v>12.808999999999999</v>
      </c>
      <c r="W131" s="149">
        <f t="shared" si="101"/>
        <v>2510.6999999999998</v>
      </c>
      <c r="X131" s="149">
        <f t="shared" si="101"/>
        <v>3127</v>
      </c>
      <c r="Y131" s="149">
        <f t="shared" si="101"/>
        <v>3697.6</v>
      </c>
      <c r="Z131" s="149">
        <f t="shared" si="101"/>
        <v>3355.2</v>
      </c>
      <c r="AA131" s="149">
        <f t="shared" si="101"/>
        <v>4953</v>
      </c>
      <c r="AB131" s="149">
        <f t="shared" si="101"/>
        <v>6847.5</v>
      </c>
      <c r="AC131" s="147">
        <f t="shared" si="89"/>
        <v>2336.9</v>
      </c>
      <c r="AD131" s="148">
        <f>RCF!C$13</f>
        <v>13.114000000000001</v>
      </c>
      <c r="AE131" s="149">
        <f t="shared" si="90"/>
        <v>3855.9</v>
      </c>
      <c r="AF131" s="149">
        <f t="shared" si="90"/>
        <v>4907.5</v>
      </c>
      <c r="AG131" s="149">
        <f t="shared" si="90"/>
        <v>7010.7</v>
      </c>
      <c r="AH131" s="147">
        <f t="shared" si="91"/>
        <v>2340.8000000000002</v>
      </c>
      <c r="AI131" s="148">
        <f>RCF!C$31</f>
        <v>13.135999999999999</v>
      </c>
      <c r="AJ131" s="147">
        <f t="shared" si="92"/>
        <v>0</v>
      </c>
      <c r="AK131" s="148">
        <v>0</v>
      </c>
      <c r="AL131" s="147">
        <f t="shared" si="93"/>
        <v>2427</v>
      </c>
      <c r="AM131" s="148">
        <f>RCF!C$33</f>
        <v>13.62</v>
      </c>
      <c r="AN131" s="149">
        <f t="shared" si="94"/>
        <v>3640.5</v>
      </c>
      <c r="AO131" s="147">
        <f t="shared" si="95"/>
        <v>2447.6999999999998</v>
      </c>
      <c r="AP131" s="148">
        <f>RCF!C$35</f>
        <v>13.736000000000001</v>
      </c>
      <c r="AQ131" s="149">
        <f t="shared" si="96"/>
        <v>3182</v>
      </c>
      <c r="AR131" s="149">
        <f t="shared" si="96"/>
        <v>3549.1</v>
      </c>
      <c r="AS131" s="147">
        <f t="shared" si="97"/>
        <v>2396.4</v>
      </c>
      <c r="AT131" s="148">
        <f>RCF!C$37</f>
        <v>13.448</v>
      </c>
      <c r="AU131" s="147">
        <f t="shared" si="98"/>
        <v>2420.1</v>
      </c>
      <c r="AV131" s="148">
        <f>RCF!C$39</f>
        <v>13.581</v>
      </c>
      <c r="AW131" s="147">
        <f t="shared" si="99"/>
        <v>2259.9</v>
      </c>
      <c r="AX131" s="148">
        <f>RCF!C$41</f>
        <v>12.682</v>
      </c>
    </row>
    <row r="132" spans="1:50" ht="25.5" x14ac:dyDescent="0.2">
      <c r="A132" s="49">
        <v>466</v>
      </c>
      <c r="B132" s="146" t="s">
        <v>266</v>
      </c>
      <c r="C132" s="44">
        <v>210.9</v>
      </c>
      <c r="D132" s="147">
        <f t="shared" si="78"/>
        <v>9810.6</v>
      </c>
      <c r="E132" s="207">
        <f>RCF!C$43</f>
        <v>46.518000000000001</v>
      </c>
      <c r="F132" s="147">
        <f t="shared" si="79"/>
        <v>2781.9</v>
      </c>
      <c r="G132" s="208">
        <f>RCF!C$5</f>
        <v>13.191000000000001</v>
      </c>
      <c r="H132" s="147">
        <f t="shared" si="80"/>
        <v>2782</v>
      </c>
      <c r="I132" s="208">
        <f t="shared" si="81"/>
        <v>13.191000000000001</v>
      </c>
      <c r="J132" s="149">
        <f t="shared" si="100"/>
        <v>3060.2</v>
      </c>
      <c r="K132" s="149">
        <f t="shared" si="100"/>
        <v>3755.7</v>
      </c>
      <c r="L132" s="149">
        <f t="shared" si="100"/>
        <v>4173</v>
      </c>
      <c r="M132" s="149">
        <f t="shared" si="100"/>
        <v>5564</v>
      </c>
      <c r="N132" s="149">
        <f t="shared" si="100"/>
        <v>5981.3</v>
      </c>
      <c r="O132" s="147">
        <f t="shared" si="83"/>
        <v>2768.6</v>
      </c>
      <c r="P132" s="208">
        <f>RCF!C$7</f>
        <v>13.128</v>
      </c>
      <c r="Q132" s="149">
        <f t="shared" si="84"/>
        <v>3599.1</v>
      </c>
      <c r="R132" s="149">
        <f t="shared" si="84"/>
        <v>4152.8999999999996</v>
      </c>
      <c r="S132" s="147">
        <f t="shared" si="85"/>
        <v>2701.4</v>
      </c>
      <c r="T132" s="208">
        <f>RCF!C$9</f>
        <v>12.808999999999999</v>
      </c>
      <c r="U132" s="147">
        <f t="shared" si="86"/>
        <v>2701.4</v>
      </c>
      <c r="V132" s="148">
        <f t="shared" si="87"/>
        <v>12.808999999999999</v>
      </c>
      <c r="W132" s="149">
        <f t="shared" si="101"/>
        <v>2971.5</v>
      </c>
      <c r="X132" s="149">
        <f t="shared" si="101"/>
        <v>3700.9</v>
      </c>
      <c r="Y132" s="149">
        <f t="shared" si="101"/>
        <v>4376.2</v>
      </c>
      <c r="Z132" s="149">
        <f t="shared" si="101"/>
        <v>3971</v>
      </c>
      <c r="AA132" s="149">
        <f t="shared" si="101"/>
        <v>5862</v>
      </c>
      <c r="AB132" s="149">
        <f t="shared" si="101"/>
        <v>8104.2</v>
      </c>
      <c r="AC132" s="147">
        <f t="shared" si="89"/>
        <v>2765.7</v>
      </c>
      <c r="AD132" s="148">
        <f>RCF!C$13</f>
        <v>13.114000000000001</v>
      </c>
      <c r="AE132" s="149">
        <f t="shared" si="90"/>
        <v>4563.3999999999996</v>
      </c>
      <c r="AF132" s="149">
        <f t="shared" si="90"/>
        <v>5808</v>
      </c>
      <c r="AG132" s="149">
        <f t="shared" si="90"/>
        <v>8297.1</v>
      </c>
      <c r="AH132" s="147">
        <f t="shared" si="91"/>
        <v>2770.3</v>
      </c>
      <c r="AI132" s="148">
        <f>RCF!C$31</f>
        <v>13.135999999999999</v>
      </c>
      <c r="AJ132" s="147">
        <f t="shared" si="92"/>
        <v>0</v>
      </c>
      <c r="AK132" s="148">
        <v>0</v>
      </c>
      <c r="AL132" s="147">
        <f t="shared" si="93"/>
        <v>2872.4</v>
      </c>
      <c r="AM132" s="148">
        <f>RCF!C$33</f>
        <v>13.62</v>
      </c>
      <c r="AN132" s="149">
        <f t="shared" si="94"/>
        <v>4308.6000000000004</v>
      </c>
      <c r="AO132" s="147">
        <f t="shared" si="95"/>
        <v>2896.9</v>
      </c>
      <c r="AP132" s="148">
        <f>RCF!C$35</f>
        <v>13.736000000000001</v>
      </c>
      <c r="AQ132" s="149">
        <f t="shared" si="96"/>
        <v>3765.9</v>
      </c>
      <c r="AR132" s="149">
        <f t="shared" si="96"/>
        <v>4200.5</v>
      </c>
      <c r="AS132" s="147">
        <f t="shared" si="97"/>
        <v>2836.1</v>
      </c>
      <c r="AT132" s="148">
        <f>RCF!C$37</f>
        <v>13.448</v>
      </c>
      <c r="AU132" s="147">
        <f t="shared" si="98"/>
        <v>2864.2</v>
      </c>
      <c r="AV132" s="148">
        <f>RCF!C$39</f>
        <v>13.581</v>
      </c>
      <c r="AW132" s="147">
        <f t="shared" si="99"/>
        <v>2674.6</v>
      </c>
      <c r="AX132" s="148">
        <f>RCF!C$41</f>
        <v>12.682</v>
      </c>
    </row>
    <row r="133" spans="1:50" x14ac:dyDescent="0.2">
      <c r="A133" s="49">
        <v>644</v>
      </c>
      <c r="B133" s="146" t="s">
        <v>269</v>
      </c>
      <c r="C133" s="44">
        <v>49.7</v>
      </c>
      <c r="D133" s="147">
        <f t="shared" si="78"/>
        <v>2311.9</v>
      </c>
      <c r="E133" s="207">
        <f>RCF!C$43</f>
        <v>46.518000000000001</v>
      </c>
      <c r="F133" s="147">
        <f t="shared" si="79"/>
        <v>655.5</v>
      </c>
      <c r="G133" s="208">
        <f>RCF!C$5</f>
        <v>13.191000000000001</v>
      </c>
      <c r="H133" s="147">
        <f t="shared" si="80"/>
        <v>655.6</v>
      </c>
      <c r="I133" s="208">
        <f t="shared" si="81"/>
        <v>13.191000000000001</v>
      </c>
      <c r="J133" s="149">
        <f t="shared" si="100"/>
        <v>721.2</v>
      </c>
      <c r="K133" s="149">
        <f t="shared" si="100"/>
        <v>885.1</v>
      </c>
      <c r="L133" s="149">
        <f t="shared" si="100"/>
        <v>983.4</v>
      </c>
      <c r="M133" s="149">
        <f t="shared" si="100"/>
        <v>1311.2</v>
      </c>
      <c r="N133" s="149">
        <f t="shared" si="100"/>
        <v>1409.5</v>
      </c>
      <c r="O133" s="147">
        <f t="shared" si="83"/>
        <v>652.4</v>
      </c>
      <c r="P133" s="208">
        <f>RCF!C$7</f>
        <v>13.128</v>
      </c>
      <c r="Q133" s="149">
        <f t="shared" si="84"/>
        <v>848.1</v>
      </c>
      <c r="R133" s="149">
        <f t="shared" si="84"/>
        <v>978.6</v>
      </c>
      <c r="S133" s="147">
        <f t="shared" si="85"/>
        <v>636.6</v>
      </c>
      <c r="T133" s="208">
        <f>RCF!C$9</f>
        <v>12.808999999999999</v>
      </c>
      <c r="U133" s="147">
        <f t="shared" si="86"/>
        <v>636.6</v>
      </c>
      <c r="V133" s="148">
        <f t="shared" si="87"/>
        <v>12.808999999999999</v>
      </c>
      <c r="W133" s="149">
        <f t="shared" si="101"/>
        <v>700.2</v>
      </c>
      <c r="X133" s="149">
        <f t="shared" si="101"/>
        <v>872.1</v>
      </c>
      <c r="Y133" s="149">
        <f t="shared" si="101"/>
        <v>1031.2</v>
      </c>
      <c r="Z133" s="149">
        <f t="shared" si="101"/>
        <v>935.8</v>
      </c>
      <c r="AA133" s="149">
        <f t="shared" si="101"/>
        <v>1381.4</v>
      </c>
      <c r="AB133" s="149">
        <f t="shared" si="101"/>
        <v>1909.8</v>
      </c>
      <c r="AC133" s="147">
        <f t="shared" si="89"/>
        <v>651.70000000000005</v>
      </c>
      <c r="AD133" s="148">
        <f>RCF!C$13</f>
        <v>13.114000000000001</v>
      </c>
      <c r="AE133" s="149">
        <f t="shared" si="90"/>
        <v>1075.3</v>
      </c>
      <c r="AF133" s="149">
        <f t="shared" si="90"/>
        <v>1368.6</v>
      </c>
      <c r="AG133" s="149">
        <f t="shared" si="90"/>
        <v>1955.1</v>
      </c>
      <c r="AH133" s="147">
        <f t="shared" si="91"/>
        <v>652.79999999999995</v>
      </c>
      <c r="AI133" s="148">
        <f>RCF!C$31</f>
        <v>13.135999999999999</v>
      </c>
      <c r="AJ133" s="147">
        <f t="shared" si="92"/>
        <v>0</v>
      </c>
      <c r="AK133" s="148">
        <v>0</v>
      </c>
      <c r="AL133" s="147">
        <f t="shared" si="93"/>
        <v>676.9</v>
      </c>
      <c r="AM133" s="148">
        <f>RCF!C$33</f>
        <v>13.62</v>
      </c>
      <c r="AN133" s="149">
        <f t="shared" si="94"/>
        <v>1015.3</v>
      </c>
      <c r="AO133" s="147">
        <f t="shared" si="95"/>
        <v>682.6</v>
      </c>
      <c r="AP133" s="148">
        <f>RCF!C$35</f>
        <v>13.736000000000001</v>
      </c>
      <c r="AQ133" s="149">
        <f t="shared" si="96"/>
        <v>887.3</v>
      </c>
      <c r="AR133" s="149">
        <f t="shared" si="96"/>
        <v>989.7</v>
      </c>
      <c r="AS133" s="147">
        <f t="shared" si="97"/>
        <v>668.3</v>
      </c>
      <c r="AT133" s="148">
        <f>RCF!C$37</f>
        <v>13.448</v>
      </c>
      <c r="AU133" s="147">
        <f t="shared" si="98"/>
        <v>674.9</v>
      </c>
      <c r="AV133" s="148">
        <f>RCF!C$39</f>
        <v>13.581</v>
      </c>
      <c r="AW133" s="147">
        <f t="shared" si="99"/>
        <v>630.20000000000005</v>
      </c>
      <c r="AX133" s="148">
        <f>RCF!C$41</f>
        <v>12.682</v>
      </c>
    </row>
    <row r="134" spans="1:50" x14ac:dyDescent="0.2">
      <c r="A134" s="49">
        <v>647</v>
      </c>
      <c r="B134" s="146" t="s">
        <v>270</v>
      </c>
      <c r="C134" s="44">
        <v>41.7</v>
      </c>
      <c r="D134" s="147">
        <f t="shared" si="78"/>
        <v>1939.8</v>
      </c>
      <c r="E134" s="207">
        <f>RCF!C$43</f>
        <v>46.518000000000001</v>
      </c>
      <c r="F134" s="147">
        <f t="shared" si="79"/>
        <v>550</v>
      </c>
      <c r="G134" s="208">
        <f>RCF!C$5</f>
        <v>13.191000000000001</v>
      </c>
      <c r="H134" s="147">
        <f t="shared" si="80"/>
        <v>550.1</v>
      </c>
      <c r="I134" s="208">
        <f t="shared" si="81"/>
        <v>13.191000000000001</v>
      </c>
      <c r="J134" s="149">
        <f t="shared" ref="J134:N144" si="102">ROUND($C134*$I134*J$6,1)</f>
        <v>605.1</v>
      </c>
      <c r="K134" s="149">
        <f t="shared" si="102"/>
        <v>742.6</v>
      </c>
      <c r="L134" s="149">
        <f t="shared" si="102"/>
        <v>825.1</v>
      </c>
      <c r="M134" s="149">
        <f t="shared" si="102"/>
        <v>1100.0999999999999</v>
      </c>
      <c r="N134" s="149">
        <f t="shared" si="102"/>
        <v>1182.5999999999999</v>
      </c>
      <c r="O134" s="147">
        <f t="shared" si="83"/>
        <v>547.4</v>
      </c>
      <c r="P134" s="208">
        <f>RCF!C$7</f>
        <v>13.128</v>
      </c>
      <c r="Q134" s="149">
        <f t="shared" si="84"/>
        <v>711.6</v>
      </c>
      <c r="R134" s="149">
        <f t="shared" si="84"/>
        <v>821.1</v>
      </c>
      <c r="S134" s="147">
        <f t="shared" si="85"/>
        <v>534.1</v>
      </c>
      <c r="T134" s="208">
        <f>RCF!C$9</f>
        <v>12.808999999999999</v>
      </c>
      <c r="U134" s="147">
        <f t="shared" si="86"/>
        <v>534.1</v>
      </c>
      <c r="V134" s="148">
        <f t="shared" si="87"/>
        <v>12.808999999999999</v>
      </c>
      <c r="W134" s="149">
        <f t="shared" ref="W134:AB144" si="103">ROUNDDOWN($U134*W$6,1)</f>
        <v>587.5</v>
      </c>
      <c r="X134" s="149">
        <f t="shared" si="103"/>
        <v>731.7</v>
      </c>
      <c r="Y134" s="149">
        <f t="shared" si="103"/>
        <v>865.2</v>
      </c>
      <c r="Z134" s="149">
        <f t="shared" si="103"/>
        <v>785.1</v>
      </c>
      <c r="AA134" s="149">
        <f t="shared" si="103"/>
        <v>1158.9000000000001</v>
      </c>
      <c r="AB134" s="149">
        <f t="shared" si="103"/>
        <v>1602.3</v>
      </c>
      <c r="AC134" s="147">
        <f t="shared" si="89"/>
        <v>546.79999999999995</v>
      </c>
      <c r="AD134" s="148">
        <f>RCF!C$13</f>
        <v>13.114000000000001</v>
      </c>
      <c r="AE134" s="149">
        <f t="shared" si="90"/>
        <v>902.2</v>
      </c>
      <c r="AF134" s="149">
        <f t="shared" si="90"/>
        <v>1148.3</v>
      </c>
      <c r="AG134" s="149">
        <f t="shared" si="90"/>
        <v>1640.4</v>
      </c>
      <c r="AH134" s="147">
        <f t="shared" si="91"/>
        <v>547.70000000000005</v>
      </c>
      <c r="AI134" s="148">
        <f>RCF!C$31</f>
        <v>13.135999999999999</v>
      </c>
      <c r="AJ134" s="147">
        <f t="shared" si="92"/>
        <v>0</v>
      </c>
      <c r="AK134" s="148">
        <v>0</v>
      </c>
      <c r="AL134" s="147">
        <f t="shared" si="93"/>
        <v>567.9</v>
      </c>
      <c r="AM134" s="148">
        <f>RCF!C$33</f>
        <v>13.62</v>
      </c>
      <c r="AN134" s="149">
        <f t="shared" si="94"/>
        <v>851.8</v>
      </c>
      <c r="AO134" s="147">
        <f t="shared" si="95"/>
        <v>572.70000000000005</v>
      </c>
      <c r="AP134" s="148">
        <f>RCF!C$35</f>
        <v>13.736000000000001</v>
      </c>
      <c r="AQ134" s="149">
        <f t="shared" si="96"/>
        <v>744.5</v>
      </c>
      <c r="AR134" s="149">
        <f t="shared" si="96"/>
        <v>830.4</v>
      </c>
      <c r="AS134" s="147">
        <f t="shared" si="97"/>
        <v>560.70000000000005</v>
      </c>
      <c r="AT134" s="148">
        <f>RCF!C$37</f>
        <v>13.448</v>
      </c>
      <c r="AU134" s="147">
        <f t="shared" si="98"/>
        <v>566.29999999999995</v>
      </c>
      <c r="AV134" s="148">
        <f>RCF!C$39</f>
        <v>13.581</v>
      </c>
      <c r="AW134" s="147">
        <f t="shared" si="99"/>
        <v>528.79999999999995</v>
      </c>
      <c r="AX134" s="148">
        <f>RCF!C$41</f>
        <v>12.682</v>
      </c>
    </row>
    <row r="135" spans="1:50" x14ac:dyDescent="0.2">
      <c r="A135" s="49">
        <v>648</v>
      </c>
      <c r="B135" s="146" t="s">
        <v>271</v>
      </c>
      <c r="C135" s="44">
        <v>109</v>
      </c>
      <c r="D135" s="147">
        <f t="shared" si="78"/>
        <v>5070.5</v>
      </c>
      <c r="E135" s="207">
        <f>RCF!C$43</f>
        <v>46.518000000000001</v>
      </c>
      <c r="F135" s="147">
        <f t="shared" si="79"/>
        <v>1437.8</v>
      </c>
      <c r="G135" s="208">
        <f>RCF!C$5</f>
        <v>13.191000000000001</v>
      </c>
      <c r="H135" s="147">
        <f t="shared" si="80"/>
        <v>1437.8</v>
      </c>
      <c r="I135" s="208">
        <f t="shared" si="81"/>
        <v>13.191000000000001</v>
      </c>
      <c r="J135" s="149">
        <f t="shared" si="102"/>
        <v>1581.6</v>
      </c>
      <c r="K135" s="149">
        <f t="shared" si="102"/>
        <v>1941.1</v>
      </c>
      <c r="L135" s="149">
        <f t="shared" si="102"/>
        <v>2156.6999999999998</v>
      </c>
      <c r="M135" s="149">
        <f t="shared" si="102"/>
        <v>2875.6</v>
      </c>
      <c r="N135" s="149">
        <f t="shared" si="102"/>
        <v>3091.3</v>
      </c>
      <c r="O135" s="147">
        <f t="shared" si="83"/>
        <v>1430.9</v>
      </c>
      <c r="P135" s="208">
        <f>RCF!C$7</f>
        <v>13.128</v>
      </c>
      <c r="Q135" s="149">
        <f t="shared" si="84"/>
        <v>1860.1</v>
      </c>
      <c r="R135" s="149">
        <f t="shared" si="84"/>
        <v>2146.3000000000002</v>
      </c>
      <c r="S135" s="147">
        <f t="shared" si="85"/>
        <v>1396.1</v>
      </c>
      <c r="T135" s="208">
        <f>RCF!C$9</f>
        <v>12.808999999999999</v>
      </c>
      <c r="U135" s="147">
        <f t="shared" si="86"/>
        <v>1396.1</v>
      </c>
      <c r="V135" s="148">
        <f t="shared" si="87"/>
        <v>12.808999999999999</v>
      </c>
      <c r="W135" s="149">
        <f t="shared" si="103"/>
        <v>1535.7</v>
      </c>
      <c r="X135" s="149">
        <f t="shared" si="103"/>
        <v>1912.6</v>
      </c>
      <c r="Y135" s="149">
        <f t="shared" si="103"/>
        <v>2261.6</v>
      </c>
      <c r="Z135" s="149">
        <f t="shared" si="103"/>
        <v>2052.1999999999998</v>
      </c>
      <c r="AA135" s="149">
        <f t="shared" si="103"/>
        <v>3029.5</v>
      </c>
      <c r="AB135" s="149">
        <f t="shared" si="103"/>
        <v>4188.3</v>
      </c>
      <c r="AC135" s="147">
        <f t="shared" si="89"/>
        <v>1429.4</v>
      </c>
      <c r="AD135" s="148">
        <f>RCF!C$13</f>
        <v>13.114000000000001</v>
      </c>
      <c r="AE135" s="149">
        <f t="shared" si="90"/>
        <v>2358.5</v>
      </c>
      <c r="AF135" s="149">
        <f t="shared" si="90"/>
        <v>3001.7</v>
      </c>
      <c r="AG135" s="149">
        <f t="shared" si="90"/>
        <v>4288.2</v>
      </c>
      <c r="AH135" s="147">
        <f t="shared" si="91"/>
        <v>1431.8</v>
      </c>
      <c r="AI135" s="148">
        <f>RCF!C$31</f>
        <v>13.135999999999999</v>
      </c>
      <c r="AJ135" s="147">
        <f t="shared" si="92"/>
        <v>0</v>
      </c>
      <c r="AK135" s="148">
        <v>0</v>
      </c>
      <c r="AL135" s="147">
        <f t="shared" si="93"/>
        <v>1484.5</v>
      </c>
      <c r="AM135" s="148">
        <f>RCF!C$33</f>
        <v>13.62</v>
      </c>
      <c r="AN135" s="149">
        <f t="shared" si="94"/>
        <v>2226.6999999999998</v>
      </c>
      <c r="AO135" s="147">
        <f t="shared" si="95"/>
        <v>1497.2</v>
      </c>
      <c r="AP135" s="148">
        <f>RCF!C$35</f>
        <v>13.736000000000001</v>
      </c>
      <c r="AQ135" s="149">
        <f t="shared" si="96"/>
        <v>1946.3</v>
      </c>
      <c r="AR135" s="149">
        <f t="shared" si="96"/>
        <v>2170.9</v>
      </c>
      <c r="AS135" s="147">
        <f t="shared" si="97"/>
        <v>1465.8</v>
      </c>
      <c r="AT135" s="148">
        <f>RCF!C$37</f>
        <v>13.448</v>
      </c>
      <c r="AU135" s="147">
        <f t="shared" si="98"/>
        <v>1480.3</v>
      </c>
      <c r="AV135" s="148">
        <f>RCF!C$39</f>
        <v>13.581</v>
      </c>
      <c r="AW135" s="147">
        <f t="shared" si="99"/>
        <v>1382.3</v>
      </c>
      <c r="AX135" s="148">
        <f>RCF!C$41</f>
        <v>12.682</v>
      </c>
    </row>
    <row r="136" spans="1:50" x14ac:dyDescent="0.2">
      <c r="A136" s="49">
        <v>651</v>
      </c>
      <c r="B136" s="146" t="s">
        <v>272</v>
      </c>
      <c r="C136" s="44">
        <v>122.8</v>
      </c>
      <c r="D136" s="147">
        <f t="shared" si="78"/>
        <v>5712.4</v>
      </c>
      <c r="E136" s="207">
        <f>RCF!C$43</f>
        <v>46.518000000000001</v>
      </c>
      <c r="F136" s="147">
        <f t="shared" si="79"/>
        <v>1619.8</v>
      </c>
      <c r="G136" s="208">
        <f>RCF!C$5</f>
        <v>13.191000000000001</v>
      </c>
      <c r="H136" s="147">
        <f t="shared" si="80"/>
        <v>1619.9</v>
      </c>
      <c r="I136" s="208">
        <f t="shared" si="81"/>
        <v>13.191000000000001</v>
      </c>
      <c r="J136" s="149">
        <f t="shared" si="102"/>
        <v>1781.8</v>
      </c>
      <c r="K136" s="149">
        <f t="shared" si="102"/>
        <v>2186.8000000000002</v>
      </c>
      <c r="L136" s="149">
        <f t="shared" si="102"/>
        <v>2429.8000000000002</v>
      </c>
      <c r="M136" s="149">
        <f t="shared" si="102"/>
        <v>3239.7</v>
      </c>
      <c r="N136" s="149">
        <f t="shared" si="102"/>
        <v>3482.7</v>
      </c>
      <c r="O136" s="147">
        <f t="shared" si="83"/>
        <v>1612.1</v>
      </c>
      <c r="P136" s="208">
        <f>RCF!C$7</f>
        <v>13.128</v>
      </c>
      <c r="Q136" s="149">
        <f t="shared" si="84"/>
        <v>2095.6999999999998</v>
      </c>
      <c r="R136" s="149">
        <f t="shared" si="84"/>
        <v>2418.1</v>
      </c>
      <c r="S136" s="147">
        <f t="shared" si="85"/>
        <v>1572.9</v>
      </c>
      <c r="T136" s="208">
        <f>RCF!C$9</f>
        <v>12.808999999999999</v>
      </c>
      <c r="U136" s="147">
        <f t="shared" si="86"/>
        <v>1572.9</v>
      </c>
      <c r="V136" s="148">
        <f t="shared" si="87"/>
        <v>12.808999999999999</v>
      </c>
      <c r="W136" s="149">
        <f t="shared" si="103"/>
        <v>1730.1</v>
      </c>
      <c r="X136" s="149">
        <f t="shared" si="103"/>
        <v>2154.8000000000002</v>
      </c>
      <c r="Y136" s="149">
        <f t="shared" si="103"/>
        <v>2548</v>
      </c>
      <c r="Z136" s="149">
        <f t="shared" si="103"/>
        <v>2312.1</v>
      </c>
      <c r="AA136" s="149">
        <f t="shared" si="103"/>
        <v>3413.1</v>
      </c>
      <c r="AB136" s="149">
        <f t="shared" si="103"/>
        <v>4718.7</v>
      </c>
      <c r="AC136" s="147">
        <f t="shared" si="89"/>
        <v>1610.3</v>
      </c>
      <c r="AD136" s="148">
        <f>RCF!C$13</f>
        <v>13.114000000000001</v>
      </c>
      <c r="AE136" s="149">
        <f t="shared" si="90"/>
        <v>2657</v>
      </c>
      <c r="AF136" s="149">
        <f t="shared" si="90"/>
        <v>3381.6</v>
      </c>
      <c r="AG136" s="149">
        <f t="shared" si="90"/>
        <v>4830.8999999999996</v>
      </c>
      <c r="AH136" s="147">
        <f t="shared" si="91"/>
        <v>1613.1</v>
      </c>
      <c r="AI136" s="148">
        <f>RCF!C$31</f>
        <v>13.135999999999999</v>
      </c>
      <c r="AJ136" s="147">
        <f t="shared" si="92"/>
        <v>0</v>
      </c>
      <c r="AK136" s="148">
        <v>0</v>
      </c>
      <c r="AL136" s="147">
        <f t="shared" si="93"/>
        <v>1672.5</v>
      </c>
      <c r="AM136" s="148">
        <f>RCF!C$33</f>
        <v>13.62</v>
      </c>
      <c r="AN136" s="149">
        <f t="shared" si="94"/>
        <v>2508.6999999999998</v>
      </c>
      <c r="AO136" s="147">
        <f t="shared" si="95"/>
        <v>1686.7</v>
      </c>
      <c r="AP136" s="148">
        <f>RCF!C$35</f>
        <v>13.736000000000001</v>
      </c>
      <c r="AQ136" s="149">
        <f t="shared" si="96"/>
        <v>2192.6999999999998</v>
      </c>
      <c r="AR136" s="149">
        <f t="shared" si="96"/>
        <v>2445.6999999999998</v>
      </c>
      <c r="AS136" s="147">
        <f t="shared" si="97"/>
        <v>1651.4</v>
      </c>
      <c r="AT136" s="148">
        <f>RCF!C$37</f>
        <v>13.448</v>
      </c>
      <c r="AU136" s="147">
        <f t="shared" si="98"/>
        <v>1667.7</v>
      </c>
      <c r="AV136" s="148">
        <f>RCF!C$39</f>
        <v>13.581</v>
      </c>
      <c r="AW136" s="147">
        <f t="shared" si="99"/>
        <v>1557.3</v>
      </c>
      <c r="AX136" s="148">
        <f>RCF!C$41</f>
        <v>12.682</v>
      </c>
    </row>
    <row r="137" spans="1:50" x14ac:dyDescent="0.2">
      <c r="A137" s="49">
        <v>652</v>
      </c>
      <c r="B137" s="146" t="s">
        <v>273</v>
      </c>
      <c r="C137" s="44">
        <v>45.3</v>
      </c>
      <c r="D137" s="147">
        <f t="shared" si="78"/>
        <v>2107.3000000000002</v>
      </c>
      <c r="E137" s="207">
        <f>RCF!C$43</f>
        <v>46.518000000000001</v>
      </c>
      <c r="F137" s="147">
        <f t="shared" si="79"/>
        <v>597.5</v>
      </c>
      <c r="G137" s="208">
        <f>RCF!C$5</f>
        <v>13.191000000000001</v>
      </c>
      <c r="H137" s="147">
        <f t="shared" si="80"/>
        <v>597.6</v>
      </c>
      <c r="I137" s="208">
        <f t="shared" si="81"/>
        <v>13.191000000000001</v>
      </c>
      <c r="J137" s="149">
        <f t="shared" si="102"/>
        <v>657.3</v>
      </c>
      <c r="K137" s="149">
        <f t="shared" si="102"/>
        <v>806.7</v>
      </c>
      <c r="L137" s="149">
        <f t="shared" si="102"/>
        <v>896.3</v>
      </c>
      <c r="M137" s="149">
        <f t="shared" si="102"/>
        <v>1195.0999999999999</v>
      </c>
      <c r="N137" s="149">
        <f t="shared" si="102"/>
        <v>1284.7</v>
      </c>
      <c r="O137" s="147">
        <f t="shared" si="83"/>
        <v>594.6</v>
      </c>
      <c r="P137" s="208">
        <f>RCF!C$7</f>
        <v>13.128</v>
      </c>
      <c r="Q137" s="149">
        <f t="shared" si="84"/>
        <v>772.9</v>
      </c>
      <c r="R137" s="149">
        <f t="shared" si="84"/>
        <v>891.9</v>
      </c>
      <c r="S137" s="147">
        <f t="shared" si="85"/>
        <v>580.20000000000005</v>
      </c>
      <c r="T137" s="208">
        <f>RCF!C$9</f>
        <v>12.808999999999999</v>
      </c>
      <c r="U137" s="147">
        <f t="shared" si="86"/>
        <v>580.20000000000005</v>
      </c>
      <c r="V137" s="148">
        <f t="shared" si="87"/>
        <v>12.808999999999999</v>
      </c>
      <c r="W137" s="149">
        <f t="shared" si="103"/>
        <v>638.20000000000005</v>
      </c>
      <c r="X137" s="149">
        <f t="shared" si="103"/>
        <v>794.8</v>
      </c>
      <c r="Y137" s="149">
        <f t="shared" si="103"/>
        <v>939.9</v>
      </c>
      <c r="Z137" s="149">
        <f t="shared" si="103"/>
        <v>852.8</v>
      </c>
      <c r="AA137" s="149">
        <f t="shared" si="103"/>
        <v>1259</v>
      </c>
      <c r="AB137" s="149">
        <f t="shared" si="103"/>
        <v>1740.6</v>
      </c>
      <c r="AC137" s="147">
        <f t="shared" si="89"/>
        <v>594</v>
      </c>
      <c r="AD137" s="148">
        <f>RCF!C$13</f>
        <v>13.114000000000001</v>
      </c>
      <c r="AE137" s="149">
        <f t="shared" si="90"/>
        <v>980.1</v>
      </c>
      <c r="AF137" s="149">
        <f t="shared" si="90"/>
        <v>1247.4000000000001</v>
      </c>
      <c r="AG137" s="149">
        <f t="shared" si="90"/>
        <v>1782</v>
      </c>
      <c r="AH137" s="147">
        <f t="shared" si="91"/>
        <v>595</v>
      </c>
      <c r="AI137" s="148">
        <f>RCF!C$31</f>
        <v>13.135999999999999</v>
      </c>
      <c r="AJ137" s="147">
        <f t="shared" si="92"/>
        <v>0</v>
      </c>
      <c r="AK137" s="148">
        <v>0</v>
      </c>
      <c r="AL137" s="147">
        <f t="shared" si="93"/>
        <v>616.9</v>
      </c>
      <c r="AM137" s="148">
        <f>RCF!C$33</f>
        <v>13.62</v>
      </c>
      <c r="AN137" s="149">
        <f t="shared" si="94"/>
        <v>925.3</v>
      </c>
      <c r="AO137" s="147">
        <f t="shared" si="95"/>
        <v>622.20000000000005</v>
      </c>
      <c r="AP137" s="148">
        <f>RCF!C$35</f>
        <v>13.736000000000001</v>
      </c>
      <c r="AQ137" s="149">
        <f t="shared" si="96"/>
        <v>808.8</v>
      </c>
      <c r="AR137" s="149">
        <f t="shared" si="96"/>
        <v>902.1</v>
      </c>
      <c r="AS137" s="147">
        <f t="shared" si="97"/>
        <v>609.1</v>
      </c>
      <c r="AT137" s="148">
        <f>RCF!C$37</f>
        <v>13.448</v>
      </c>
      <c r="AU137" s="147">
        <f t="shared" si="98"/>
        <v>615.20000000000005</v>
      </c>
      <c r="AV137" s="148">
        <f>RCF!C$39</f>
        <v>13.581</v>
      </c>
      <c r="AW137" s="147">
        <f t="shared" si="99"/>
        <v>574.4</v>
      </c>
      <c r="AX137" s="148">
        <f>RCF!C$41</f>
        <v>12.682</v>
      </c>
    </row>
    <row r="138" spans="1:50" x14ac:dyDescent="0.2">
      <c r="A138" s="49">
        <v>653</v>
      </c>
      <c r="B138" s="146" t="s">
        <v>274</v>
      </c>
      <c r="C138" s="44">
        <v>186.9</v>
      </c>
      <c r="D138" s="147">
        <f t="shared" si="78"/>
        <v>8694.2000000000007</v>
      </c>
      <c r="E138" s="207">
        <f>RCF!C$43</f>
        <v>46.518000000000001</v>
      </c>
      <c r="F138" s="147">
        <f t="shared" si="79"/>
        <v>2465.3000000000002</v>
      </c>
      <c r="G138" s="208">
        <f>RCF!C$5</f>
        <v>13.191000000000001</v>
      </c>
      <c r="H138" s="147">
        <f t="shared" si="80"/>
        <v>2465.4</v>
      </c>
      <c r="I138" s="208">
        <f t="shared" si="81"/>
        <v>13.191000000000001</v>
      </c>
      <c r="J138" s="149">
        <f t="shared" si="102"/>
        <v>2711.9</v>
      </c>
      <c r="K138" s="149">
        <f t="shared" si="102"/>
        <v>3328.3</v>
      </c>
      <c r="L138" s="149">
        <f t="shared" si="102"/>
        <v>3698.1</v>
      </c>
      <c r="M138" s="149">
        <f t="shared" si="102"/>
        <v>4930.8</v>
      </c>
      <c r="N138" s="149">
        <f t="shared" si="102"/>
        <v>5300.6</v>
      </c>
      <c r="O138" s="147">
        <f t="shared" si="83"/>
        <v>2453.6</v>
      </c>
      <c r="P138" s="208">
        <f>RCF!C$7</f>
        <v>13.128</v>
      </c>
      <c r="Q138" s="149">
        <f t="shared" si="84"/>
        <v>3189.6</v>
      </c>
      <c r="R138" s="149">
        <f t="shared" si="84"/>
        <v>3680.4</v>
      </c>
      <c r="S138" s="147">
        <f t="shared" si="85"/>
        <v>2394</v>
      </c>
      <c r="T138" s="208">
        <f>RCF!C$9</f>
        <v>12.808999999999999</v>
      </c>
      <c r="U138" s="147">
        <f t="shared" si="86"/>
        <v>2394</v>
      </c>
      <c r="V138" s="148">
        <f t="shared" si="87"/>
        <v>12.808999999999999</v>
      </c>
      <c r="W138" s="149">
        <f t="shared" si="103"/>
        <v>2633.4</v>
      </c>
      <c r="X138" s="149">
        <f t="shared" si="103"/>
        <v>3279.7</v>
      </c>
      <c r="Y138" s="149">
        <f t="shared" si="103"/>
        <v>3878.2</v>
      </c>
      <c r="Z138" s="149">
        <f t="shared" si="103"/>
        <v>3519.1</v>
      </c>
      <c r="AA138" s="149">
        <f t="shared" si="103"/>
        <v>5194.8999999999996</v>
      </c>
      <c r="AB138" s="149">
        <f t="shared" si="103"/>
        <v>7182</v>
      </c>
      <c r="AC138" s="147">
        <f t="shared" si="89"/>
        <v>2451</v>
      </c>
      <c r="AD138" s="148">
        <f>RCF!C$13</f>
        <v>13.114000000000001</v>
      </c>
      <c r="AE138" s="149">
        <f t="shared" si="90"/>
        <v>4044.2</v>
      </c>
      <c r="AF138" s="149">
        <f t="shared" si="90"/>
        <v>5147.1000000000004</v>
      </c>
      <c r="AG138" s="149">
        <f t="shared" si="90"/>
        <v>7353</v>
      </c>
      <c r="AH138" s="147">
        <f t="shared" si="91"/>
        <v>2455.1</v>
      </c>
      <c r="AI138" s="148">
        <f>RCF!C$31</f>
        <v>13.135999999999999</v>
      </c>
      <c r="AJ138" s="147">
        <f t="shared" si="92"/>
        <v>0</v>
      </c>
      <c r="AK138" s="148">
        <v>0</v>
      </c>
      <c r="AL138" s="147">
        <f t="shared" si="93"/>
        <v>2545.5</v>
      </c>
      <c r="AM138" s="148">
        <f>RCF!C$33</f>
        <v>13.62</v>
      </c>
      <c r="AN138" s="149">
        <f t="shared" si="94"/>
        <v>3818.2</v>
      </c>
      <c r="AO138" s="147">
        <f t="shared" si="95"/>
        <v>2567.1999999999998</v>
      </c>
      <c r="AP138" s="148">
        <f>RCF!C$35</f>
        <v>13.736000000000001</v>
      </c>
      <c r="AQ138" s="149">
        <f t="shared" si="96"/>
        <v>3337.3</v>
      </c>
      <c r="AR138" s="149">
        <f t="shared" si="96"/>
        <v>3722.4</v>
      </c>
      <c r="AS138" s="147">
        <f t="shared" si="97"/>
        <v>2513.4</v>
      </c>
      <c r="AT138" s="148">
        <f>RCF!C$37</f>
        <v>13.448</v>
      </c>
      <c r="AU138" s="147">
        <f t="shared" si="98"/>
        <v>2538.1999999999998</v>
      </c>
      <c r="AV138" s="148">
        <f>RCF!C$39</f>
        <v>13.581</v>
      </c>
      <c r="AW138" s="147">
        <f t="shared" si="99"/>
        <v>2370.1999999999998</v>
      </c>
      <c r="AX138" s="148">
        <f>RCF!C$41</f>
        <v>12.682</v>
      </c>
    </row>
    <row r="139" spans="1:50" x14ac:dyDescent="0.2">
      <c r="A139" s="49">
        <v>654</v>
      </c>
      <c r="B139" s="146" t="s">
        <v>275</v>
      </c>
      <c r="C139" s="44">
        <v>120.6</v>
      </c>
      <c r="D139" s="147">
        <f t="shared" si="78"/>
        <v>5610.1</v>
      </c>
      <c r="E139" s="207">
        <f>RCF!C$43</f>
        <v>46.518000000000001</v>
      </c>
      <c r="F139" s="147">
        <f t="shared" si="79"/>
        <v>1590.8</v>
      </c>
      <c r="G139" s="208">
        <f>RCF!C$5</f>
        <v>13.191000000000001</v>
      </c>
      <c r="H139" s="147">
        <f t="shared" si="80"/>
        <v>1590.8</v>
      </c>
      <c r="I139" s="208">
        <f t="shared" si="81"/>
        <v>13.191000000000001</v>
      </c>
      <c r="J139" s="149">
        <f t="shared" si="102"/>
        <v>1749.9</v>
      </c>
      <c r="K139" s="149">
        <f t="shared" si="102"/>
        <v>2147.6</v>
      </c>
      <c r="L139" s="149">
        <f t="shared" si="102"/>
        <v>2386.3000000000002</v>
      </c>
      <c r="M139" s="149">
        <f t="shared" si="102"/>
        <v>3181.7</v>
      </c>
      <c r="N139" s="149">
        <f t="shared" si="102"/>
        <v>3420.3</v>
      </c>
      <c r="O139" s="147">
        <f t="shared" si="83"/>
        <v>1583.2</v>
      </c>
      <c r="P139" s="208">
        <f>RCF!C$7</f>
        <v>13.128</v>
      </c>
      <c r="Q139" s="149">
        <f t="shared" si="84"/>
        <v>2058.1</v>
      </c>
      <c r="R139" s="149">
        <f t="shared" si="84"/>
        <v>2374.8000000000002</v>
      </c>
      <c r="S139" s="147">
        <f t="shared" si="85"/>
        <v>1544.7</v>
      </c>
      <c r="T139" s="208">
        <f>RCF!C$9</f>
        <v>12.808999999999999</v>
      </c>
      <c r="U139" s="147">
        <f t="shared" si="86"/>
        <v>1544.7</v>
      </c>
      <c r="V139" s="148">
        <f t="shared" si="87"/>
        <v>12.808999999999999</v>
      </c>
      <c r="W139" s="149">
        <f t="shared" si="103"/>
        <v>1699.1</v>
      </c>
      <c r="X139" s="149">
        <f t="shared" si="103"/>
        <v>2116.1999999999998</v>
      </c>
      <c r="Y139" s="149">
        <f t="shared" si="103"/>
        <v>2502.4</v>
      </c>
      <c r="Z139" s="149">
        <f t="shared" si="103"/>
        <v>2270.6999999999998</v>
      </c>
      <c r="AA139" s="149">
        <f t="shared" si="103"/>
        <v>3351.9</v>
      </c>
      <c r="AB139" s="149">
        <f t="shared" si="103"/>
        <v>4634.1000000000004</v>
      </c>
      <c r="AC139" s="147">
        <f t="shared" si="89"/>
        <v>1581.5</v>
      </c>
      <c r="AD139" s="148">
        <f>RCF!C$13</f>
        <v>13.114000000000001</v>
      </c>
      <c r="AE139" s="149">
        <f t="shared" si="90"/>
        <v>2609.5</v>
      </c>
      <c r="AF139" s="149">
        <f t="shared" si="90"/>
        <v>3321.2</v>
      </c>
      <c r="AG139" s="149">
        <f t="shared" si="90"/>
        <v>4744.5</v>
      </c>
      <c r="AH139" s="147">
        <f t="shared" si="91"/>
        <v>1584.2</v>
      </c>
      <c r="AI139" s="148">
        <f>RCF!C$31</f>
        <v>13.135999999999999</v>
      </c>
      <c r="AJ139" s="147">
        <f t="shared" si="92"/>
        <v>0</v>
      </c>
      <c r="AK139" s="148">
        <v>0</v>
      </c>
      <c r="AL139" s="147">
        <f t="shared" si="93"/>
        <v>1642.5</v>
      </c>
      <c r="AM139" s="148">
        <f>RCF!C$33</f>
        <v>13.62</v>
      </c>
      <c r="AN139" s="149">
        <f t="shared" si="94"/>
        <v>2463.6999999999998</v>
      </c>
      <c r="AO139" s="147">
        <f t="shared" si="95"/>
        <v>1656.5</v>
      </c>
      <c r="AP139" s="148">
        <f>RCF!C$35</f>
        <v>13.736000000000001</v>
      </c>
      <c r="AQ139" s="149">
        <f t="shared" si="96"/>
        <v>2153.4</v>
      </c>
      <c r="AR139" s="149">
        <f t="shared" si="96"/>
        <v>2401.9</v>
      </c>
      <c r="AS139" s="147">
        <f t="shared" si="97"/>
        <v>1621.8</v>
      </c>
      <c r="AT139" s="148">
        <f>RCF!C$37</f>
        <v>13.448</v>
      </c>
      <c r="AU139" s="147">
        <f t="shared" si="98"/>
        <v>1637.8</v>
      </c>
      <c r="AV139" s="148">
        <f>RCF!C$39</f>
        <v>13.581</v>
      </c>
      <c r="AW139" s="147">
        <f t="shared" si="99"/>
        <v>1529.4</v>
      </c>
      <c r="AX139" s="148">
        <f>RCF!C$41</f>
        <v>12.682</v>
      </c>
    </row>
    <row r="140" spans="1:50" x14ac:dyDescent="0.2">
      <c r="A140" s="49">
        <v>655</v>
      </c>
      <c r="B140" s="146" t="s">
        <v>276</v>
      </c>
      <c r="C140" s="44">
        <v>40</v>
      </c>
      <c r="D140" s="147">
        <f t="shared" si="78"/>
        <v>1860.7</v>
      </c>
      <c r="E140" s="207">
        <f>RCF!C$43</f>
        <v>46.518000000000001</v>
      </c>
      <c r="F140" s="147">
        <f t="shared" si="79"/>
        <v>527.6</v>
      </c>
      <c r="G140" s="208">
        <f>RCF!C$5</f>
        <v>13.191000000000001</v>
      </c>
      <c r="H140" s="147">
        <f t="shared" si="80"/>
        <v>527.6</v>
      </c>
      <c r="I140" s="208">
        <f t="shared" si="81"/>
        <v>13.191000000000001</v>
      </c>
      <c r="J140" s="149">
        <f t="shared" si="102"/>
        <v>580.4</v>
      </c>
      <c r="K140" s="149">
        <f t="shared" si="102"/>
        <v>712.3</v>
      </c>
      <c r="L140" s="149">
        <f t="shared" si="102"/>
        <v>791.5</v>
      </c>
      <c r="M140" s="149">
        <f t="shared" si="102"/>
        <v>1055.3</v>
      </c>
      <c r="N140" s="149">
        <f t="shared" si="102"/>
        <v>1134.4000000000001</v>
      </c>
      <c r="O140" s="147">
        <f t="shared" si="83"/>
        <v>525.1</v>
      </c>
      <c r="P140" s="208">
        <f>RCF!C$7</f>
        <v>13.128</v>
      </c>
      <c r="Q140" s="149">
        <f t="shared" si="84"/>
        <v>682.6</v>
      </c>
      <c r="R140" s="149">
        <f t="shared" si="84"/>
        <v>787.6</v>
      </c>
      <c r="S140" s="147">
        <f t="shared" si="85"/>
        <v>512.29999999999995</v>
      </c>
      <c r="T140" s="208">
        <f>RCF!C$9</f>
        <v>12.808999999999999</v>
      </c>
      <c r="U140" s="147">
        <f t="shared" si="86"/>
        <v>512.29999999999995</v>
      </c>
      <c r="V140" s="148">
        <f t="shared" si="87"/>
        <v>12.808999999999999</v>
      </c>
      <c r="W140" s="149">
        <f t="shared" si="103"/>
        <v>563.5</v>
      </c>
      <c r="X140" s="149">
        <f t="shared" si="103"/>
        <v>701.8</v>
      </c>
      <c r="Y140" s="149">
        <f t="shared" si="103"/>
        <v>829.9</v>
      </c>
      <c r="Z140" s="149">
        <f t="shared" si="103"/>
        <v>753</v>
      </c>
      <c r="AA140" s="149">
        <f t="shared" si="103"/>
        <v>1111.5999999999999</v>
      </c>
      <c r="AB140" s="149">
        <f t="shared" si="103"/>
        <v>1536.9</v>
      </c>
      <c r="AC140" s="147">
        <f t="shared" si="89"/>
        <v>524.5</v>
      </c>
      <c r="AD140" s="148">
        <f>RCF!C$13</f>
        <v>13.114000000000001</v>
      </c>
      <c r="AE140" s="149">
        <f t="shared" si="90"/>
        <v>865.4</v>
      </c>
      <c r="AF140" s="149">
        <f t="shared" si="90"/>
        <v>1101.5</v>
      </c>
      <c r="AG140" s="149">
        <f t="shared" si="90"/>
        <v>1573.5</v>
      </c>
      <c r="AH140" s="147">
        <f t="shared" si="91"/>
        <v>525.4</v>
      </c>
      <c r="AI140" s="148">
        <f>RCF!C$31</f>
        <v>13.135999999999999</v>
      </c>
      <c r="AJ140" s="147">
        <f t="shared" si="92"/>
        <v>0</v>
      </c>
      <c r="AK140" s="148">
        <v>0</v>
      </c>
      <c r="AL140" s="147">
        <f t="shared" si="93"/>
        <v>544.79999999999995</v>
      </c>
      <c r="AM140" s="148">
        <f>RCF!C$33</f>
        <v>13.62</v>
      </c>
      <c r="AN140" s="149">
        <f t="shared" si="94"/>
        <v>817.2</v>
      </c>
      <c r="AO140" s="147">
        <f t="shared" si="95"/>
        <v>549.4</v>
      </c>
      <c r="AP140" s="148">
        <f>RCF!C$35</f>
        <v>13.736000000000001</v>
      </c>
      <c r="AQ140" s="149">
        <f t="shared" si="96"/>
        <v>714.2</v>
      </c>
      <c r="AR140" s="149">
        <f t="shared" si="96"/>
        <v>796.6</v>
      </c>
      <c r="AS140" s="147">
        <f t="shared" si="97"/>
        <v>537.9</v>
      </c>
      <c r="AT140" s="148">
        <f>RCF!C$37</f>
        <v>13.448</v>
      </c>
      <c r="AU140" s="147">
        <f t="shared" si="98"/>
        <v>543.20000000000005</v>
      </c>
      <c r="AV140" s="148">
        <f>RCF!C$39</f>
        <v>13.581</v>
      </c>
      <c r="AW140" s="147">
        <f t="shared" si="99"/>
        <v>507.2</v>
      </c>
      <c r="AX140" s="148">
        <f>RCF!C$41</f>
        <v>12.682</v>
      </c>
    </row>
    <row r="141" spans="1:50" x14ac:dyDescent="0.2">
      <c r="A141" s="49">
        <v>656</v>
      </c>
      <c r="B141" s="146" t="s">
        <v>277</v>
      </c>
      <c r="C141" s="44">
        <v>94.2</v>
      </c>
      <c r="D141" s="147">
        <f t="shared" si="78"/>
        <v>4382</v>
      </c>
      <c r="E141" s="207">
        <f>RCF!C$43</f>
        <v>46.518000000000001</v>
      </c>
      <c r="F141" s="147">
        <f t="shared" si="79"/>
        <v>1242.5</v>
      </c>
      <c r="G141" s="208">
        <f>RCF!C$5</f>
        <v>13.191000000000001</v>
      </c>
      <c r="H141" s="147">
        <f t="shared" si="80"/>
        <v>1242.5999999999999</v>
      </c>
      <c r="I141" s="208">
        <f t="shared" si="81"/>
        <v>13.191000000000001</v>
      </c>
      <c r="J141" s="149">
        <f t="shared" si="102"/>
        <v>1366.9</v>
      </c>
      <c r="K141" s="149">
        <f t="shared" si="102"/>
        <v>1677.5</v>
      </c>
      <c r="L141" s="149">
        <f t="shared" si="102"/>
        <v>1863.9</v>
      </c>
      <c r="M141" s="149">
        <f t="shared" si="102"/>
        <v>2485.1999999999998</v>
      </c>
      <c r="N141" s="149">
        <f t="shared" si="102"/>
        <v>2671.6</v>
      </c>
      <c r="O141" s="147">
        <f t="shared" si="83"/>
        <v>1236.5999999999999</v>
      </c>
      <c r="P141" s="208">
        <f>RCF!C$7</f>
        <v>13.128</v>
      </c>
      <c r="Q141" s="149">
        <f t="shared" si="84"/>
        <v>1607.5</v>
      </c>
      <c r="R141" s="149">
        <f t="shared" si="84"/>
        <v>1854.9</v>
      </c>
      <c r="S141" s="147">
        <f t="shared" si="85"/>
        <v>1206.5999999999999</v>
      </c>
      <c r="T141" s="208">
        <f>RCF!C$9</f>
        <v>12.808999999999999</v>
      </c>
      <c r="U141" s="147">
        <f t="shared" si="86"/>
        <v>1206.5999999999999</v>
      </c>
      <c r="V141" s="148">
        <f t="shared" si="87"/>
        <v>12.808999999999999</v>
      </c>
      <c r="W141" s="149">
        <f t="shared" si="103"/>
        <v>1327.2</v>
      </c>
      <c r="X141" s="149">
        <f t="shared" si="103"/>
        <v>1653</v>
      </c>
      <c r="Y141" s="149">
        <f t="shared" si="103"/>
        <v>1954.6</v>
      </c>
      <c r="Z141" s="149">
        <f t="shared" si="103"/>
        <v>1773.7</v>
      </c>
      <c r="AA141" s="149">
        <f t="shared" si="103"/>
        <v>2618.3000000000002</v>
      </c>
      <c r="AB141" s="149">
        <f t="shared" si="103"/>
        <v>3619.8</v>
      </c>
      <c r="AC141" s="147">
        <f t="shared" si="89"/>
        <v>1235.3</v>
      </c>
      <c r="AD141" s="148">
        <f>RCF!C$13</f>
        <v>13.114000000000001</v>
      </c>
      <c r="AE141" s="149">
        <f t="shared" si="90"/>
        <v>2038.2</v>
      </c>
      <c r="AF141" s="149">
        <f t="shared" si="90"/>
        <v>2594.1</v>
      </c>
      <c r="AG141" s="149">
        <f t="shared" si="90"/>
        <v>3705.9</v>
      </c>
      <c r="AH141" s="147">
        <f t="shared" si="91"/>
        <v>1237.4000000000001</v>
      </c>
      <c r="AI141" s="148">
        <f>RCF!C$31</f>
        <v>13.135999999999999</v>
      </c>
      <c r="AJ141" s="147">
        <f t="shared" si="92"/>
        <v>0</v>
      </c>
      <c r="AK141" s="148">
        <v>0</v>
      </c>
      <c r="AL141" s="147">
        <f t="shared" si="93"/>
        <v>1283</v>
      </c>
      <c r="AM141" s="148">
        <f>RCF!C$33</f>
        <v>13.62</v>
      </c>
      <c r="AN141" s="149">
        <f t="shared" si="94"/>
        <v>1924.5</v>
      </c>
      <c r="AO141" s="147">
        <f t="shared" si="95"/>
        <v>1293.9000000000001</v>
      </c>
      <c r="AP141" s="148">
        <f>RCF!C$35</f>
        <v>13.736000000000001</v>
      </c>
      <c r="AQ141" s="149">
        <f t="shared" si="96"/>
        <v>1682</v>
      </c>
      <c r="AR141" s="149">
        <f t="shared" si="96"/>
        <v>1876.1</v>
      </c>
      <c r="AS141" s="147">
        <f t="shared" si="97"/>
        <v>1266.8</v>
      </c>
      <c r="AT141" s="148">
        <f>RCF!C$37</f>
        <v>13.448</v>
      </c>
      <c r="AU141" s="147">
        <f t="shared" si="98"/>
        <v>1279.3</v>
      </c>
      <c r="AV141" s="148">
        <f>RCF!C$39</f>
        <v>13.581</v>
      </c>
      <c r="AW141" s="147">
        <f t="shared" si="99"/>
        <v>1194.5999999999999</v>
      </c>
      <c r="AX141" s="148">
        <f>RCF!C$41</f>
        <v>12.682</v>
      </c>
    </row>
    <row r="142" spans="1:50" x14ac:dyDescent="0.2">
      <c r="A142" s="49">
        <v>657</v>
      </c>
      <c r="B142" s="146" t="s">
        <v>278</v>
      </c>
      <c r="C142" s="44">
        <v>110.5</v>
      </c>
      <c r="D142" s="147">
        <f t="shared" si="78"/>
        <v>5140.2</v>
      </c>
      <c r="E142" s="207">
        <f>RCF!C$43</f>
        <v>46.518000000000001</v>
      </c>
      <c r="F142" s="147">
        <f t="shared" si="79"/>
        <v>1457.6</v>
      </c>
      <c r="G142" s="208">
        <f>RCF!C$5</f>
        <v>13.191000000000001</v>
      </c>
      <c r="H142" s="147">
        <f t="shared" si="80"/>
        <v>1457.6</v>
      </c>
      <c r="I142" s="208">
        <f t="shared" si="81"/>
        <v>13.191000000000001</v>
      </c>
      <c r="J142" s="149">
        <f t="shared" si="102"/>
        <v>1603.4</v>
      </c>
      <c r="K142" s="149">
        <f t="shared" si="102"/>
        <v>1967.8</v>
      </c>
      <c r="L142" s="149">
        <f t="shared" si="102"/>
        <v>2186.4</v>
      </c>
      <c r="M142" s="149">
        <f t="shared" si="102"/>
        <v>2915.2</v>
      </c>
      <c r="N142" s="149">
        <f t="shared" si="102"/>
        <v>3133.9</v>
      </c>
      <c r="O142" s="147">
        <f t="shared" si="83"/>
        <v>1450.6</v>
      </c>
      <c r="P142" s="208">
        <f>RCF!C$7</f>
        <v>13.128</v>
      </c>
      <c r="Q142" s="149">
        <f t="shared" si="84"/>
        <v>1885.7</v>
      </c>
      <c r="R142" s="149">
        <f t="shared" si="84"/>
        <v>2175.9</v>
      </c>
      <c r="S142" s="147">
        <f t="shared" si="85"/>
        <v>1415.3</v>
      </c>
      <c r="T142" s="208">
        <f>RCF!C$9</f>
        <v>12.808999999999999</v>
      </c>
      <c r="U142" s="147">
        <f t="shared" si="86"/>
        <v>1415.3</v>
      </c>
      <c r="V142" s="148">
        <f t="shared" si="87"/>
        <v>12.808999999999999</v>
      </c>
      <c r="W142" s="149">
        <f t="shared" si="103"/>
        <v>1556.8</v>
      </c>
      <c r="X142" s="149">
        <f t="shared" si="103"/>
        <v>1938.9</v>
      </c>
      <c r="Y142" s="149">
        <f t="shared" si="103"/>
        <v>2292.6999999999998</v>
      </c>
      <c r="Z142" s="149">
        <f t="shared" si="103"/>
        <v>2080.4</v>
      </c>
      <c r="AA142" s="149">
        <f t="shared" si="103"/>
        <v>3071.2</v>
      </c>
      <c r="AB142" s="149">
        <f t="shared" si="103"/>
        <v>4245.8999999999996</v>
      </c>
      <c r="AC142" s="147">
        <f t="shared" si="89"/>
        <v>1449</v>
      </c>
      <c r="AD142" s="148">
        <f>RCF!C$13</f>
        <v>13.114000000000001</v>
      </c>
      <c r="AE142" s="149">
        <f t="shared" si="90"/>
        <v>2390.9</v>
      </c>
      <c r="AF142" s="149">
        <f t="shared" si="90"/>
        <v>3042.9</v>
      </c>
      <c r="AG142" s="149">
        <f t="shared" si="90"/>
        <v>4347</v>
      </c>
      <c r="AH142" s="147">
        <f t="shared" si="91"/>
        <v>1451.5</v>
      </c>
      <c r="AI142" s="148">
        <f>RCF!C$31</f>
        <v>13.135999999999999</v>
      </c>
      <c r="AJ142" s="147">
        <f t="shared" si="92"/>
        <v>0</v>
      </c>
      <c r="AK142" s="148">
        <v>0</v>
      </c>
      <c r="AL142" s="147">
        <f t="shared" si="93"/>
        <v>1505</v>
      </c>
      <c r="AM142" s="148">
        <f>RCF!C$33</f>
        <v>13.62</v>
      </c>
      <c r="AN142" s="149">
        <f t="shared" si="94"/>
        <v>2257.5</v>
      </c>
      <c r="AO142" s="147">
        <f t="shared" si="95"/>
        <v>1517.8</v>
      </c>
      <c r="AP142" s="148">
        <f>RCF!C$35</f>
        <v>13.736000000000001</v>
      </c>
      <c r="AQ142" s="149">
        <f t="shared" si="96"/>
        <v>1973.1</v>
      </c>
      <c r="AR142" s="149">
        <f t="shared" si="96"/>
        <v>2200.8000000000002</v>
      </c>
      <c r="AS142" s="147">
        <f t="shared" si="97"/>
        <v>1486</v>
      </c>
      <c r="AT142" s="148">
        <f>RCF!C$37</f>
        <v>13.448</v>
      </c>
      <c r="AU142" s="147">
        <f t="shared" si="98"/>
        <v>1500.7</v>
      </c>
      <c r="AV142" s="148">
        <f>RCF!C$39</f>
        <v>13.581</v>
      </c>
      <c r="AW142" s="147">
        <f t="shared" si="99"/>
        <v>1401.3</v>
      </c>
      <c r="AX142" s="148">
        <f>RCF!C$41</f>
        <v>12.682</v>
      </c>
    </row>
    <row r="143" spans="1:50" x14ac:dyDescent="0.2">
      <c r="A143" s="49">
        <v>883</v>
      </c>
      <c r="B143" s="146" t="s">
        <v>267</v>
      </c>
      <c r="C143" s="44">
        <v>44.4</v>
      </c>
      <c r="D143" s="147">
        <f t="shared" si="78"/>
        <v>2065.4</v>
      </c>
      <c r="E143" s="207">
        <f>RCF!C$43</f>
        <v>46.518000000000001</v>
      </c>
      <c r="F143" s="147">
        <f t="shared" si="79"/>
        <v>585.6</v>
      </c>
      <c r="G143" s="208">
        <f>RCF!C$5</f>
        <v>13.191000000000001</v>
      </c>
      <c r="H143" s="147">
        <f t="shared" si="80"/>
        <v>585.70000000000005</v>
      </c>
      <c r="I143" s="208">
        <f t="shared" si="81"/>
        <v>13.191000000000001</v>
      </c>
      <c r="J143" s="149">
        <f t="shared" si="102"/>
        <v>644.20000000000005</v>
      </c>
      <c r="K143" s="149">
        <f t="shared" si="102"/>
        <v>790.7</v>
      </c>
      <c r="L143" s="149">
        <f t="shared" si="102"/>
        <v>878.5</v>
      </c>
      <c r="M143" s="149">
        <f t="shared" si="102"/>
        <v>1171.4000000000001</v>
      </c>
      <c r="N143" s="149">
        <f t="shared" si="102"/>
        <v>1259.2</v>
      </c>
      <c r="O143" s="147">
        <f t="shared" si="83"/>
        <v>582.79999999999995</v>
      </c>
      <c r="P143" s="208">
        <f>RCF!C$7</f>
        <v>13.128</v>
      </c>
      <c r="Q143" s="149">
        <f t="shared" si="84"/>
        <v>757.6</v>
      </c>
      <c r="R143" s="149">
        <f t="shared" si="84"/>
        <v>874.2</v>
      </c>
      <c r="S143" s="147">
        <f t="shared" si="85"/>
        <v>568.70000000000005</v>
      </c>
      <c r="T143" s="208">
        <f>RCF!C$9</f>
        <v>12.808999999999999</v>
      </c>
      <c r="U143" s="147">
        <f t="shared" si="86"/>
        <v>568.70000000000005</v>
      </c>
      <c r="V143" s="148">
        <f t="shared" si="87"/>
        <v>12.808999999999999</v>
      </c>
      <c r="W143" s="149">
        <f t="shared" si="103"/>
        <v>625.5</v>
      </c>
      <c r="X143" s="149">
        <f t="shared" si="103"/>
        <v>779.1</v>
      </c>
      <c r="Y143" s="149">
        <f t="shared" si="103"/>
        <v>921.2</v>
      </c>
      <c r="Z143" s="149">
        <f t="shared" si="103"/>
        <v>835.9</v>
      </c>
      <c r="AA143" s="149">
        <f t="shared" si="103"/>
        <v>1234</v>
      </c>
      <c r="AB143" s="149">
        <f t="shared" si="103"/>
        <v>1706.1</v>
      </c>
      <c r="AC143" s="147">
        <f t="shared" si="89"/>
        <v>582.20000000000005</v>
      </c>
      <c r="AD143" s="148">
        <f>RCF!C$13</f>
        <v>13.114000000000001</v>
      </c>
      <c r="AE143" s="149">
        <f t="shared" si="90"/>
        <v>960.6</v>
      </c>
      <c r="AF143" s="149">
        <f t="shared" si="90"/>
        <v>1222.5999999999999</v>
      </c>
      <c r="AG143" s="149">
        <f t="shared" si="90"/>
        <v>1746.6</v>
      </c>
      <c r="AH143" s="147">
        <f t="shared" si="91"/>
        <v>583.20000000000005</v>
      </c>
      <c r="AI143" s="148">
        <f>RCF!C$31</f>
        <v>13.135999999999999</v>
      </c>
      <c r="AJ143" s="147">
        <f t="shared" si="92"/>
        <v>0</v>
      </c>
      <c r="AK143" s="148">
        <v>0</v>
      </c>
      <c r="AL143" s="147">
        <f t="shared" si="93"/>
        <v>604.70000000000005</v>
      </c>
      <c r="AM143" s="148">
        <f>RCF!C$33</f>
        <v>13.62</v>
      </c>
      <c r="AN143" s="149">
        <f t="shared" si="94"/>
        <v>907</v>
      </c>
      <c r="AO143" s="147">
        <f t="shared" si="95"/>
        <v>609.79999999999995</v>
      </c>
      <c r="AP143" s="148">
        <f>RCF!C$35</f>
        <v>13.736000000000001</v>
      </c>
      <c r="AQ143" s="149">
        <f t="shared" si="96"/>
        <v>792.7</v>
      </c>
      <c r="AR143" s="149">
        <f t="shared" si="96"/>
        <v>884.2</v>
      </c>
      <c r="AS143" s="147">
        <f t="shared" si="97"/>
        <v>597</v>
      </c>
      <c r="AT143" s="148">
        <f>RCF!C$37</f>
        <v>13.448</v>
      </c>
      <c r="AU143" s="147">
        <f t="shared" si="98"/>
        <v>602.9</v>
      </c>
      <c r="AV143" s="148">
        <f>RCF!C$39</f>
        <v>13.581</v>
      </c>
      <c r="AW143" s="147">
        <f t="shared" si="99"/>
        <v>563</v>
      </c>
      <c r="AX143" s="148">
        <f>RCF!C$41</f>
        <v>12.682</v>
      </c>
    </row>
    <row r="144" spans="1:50" x14ac:dyDescent="0.2">
      <c r="A144" s="49">
        <v>884</v>
      </c>
      <c r="B144" s="146" t="s">
        <v>268</v>
      </c>
      <c r="C144" s="44">
        <v>127</v>
      </c>
      <c r="D144" s="147">
        <f t="shared" si="78"/>
        <v>5907.8</v>
      </c>
      <c r="E144" s="207">
        <f>RCF!C$43</f>
        <v>46.518000000000001</v>
      </c>
      <c r="F144" s="147">
        <f t="shared" si="79"/>
        <v>1675.2</v>
      </c>
      <c r="G144" s="208">
        <f>RCF!C$5</f>
        <v>13.191000000000001</v>
      </c>
      <c r="H144" s="147">
        <f t="shared" si="80"/>
        <v>1675.3</v>
      </c>
      <c r="I144" s="208">
        <f t="shared" si="81"/>
        <v>13.191000000000001</v>
      </c>
      <c r="J144" s="149">
        <f t="shared" si="102"/>
        <v>1842.8</v>
      </c>
      <c r="K144" s="149">
        <f t="shared" si="102"/>
        <v>2261.6</v>
      </c>
      <c r="L144" s="149">
        <f t="shared" si="102"/>
        <v>2512.9</v>
      </c>
      <c r="M144" s="149">
        <f t="shared" si="102"/>
        <v>3350.5</v>
      </c>
      <c r="N144" s="149">
        <f t="shared" si="102"/>
        <v>3601.8</v>
      </c>
      <c r="O144" s="147">
        <f t="shared" si="83"/>
        <v>1667.2</v>
      </c>
      <c r="P144" s="208">
        <f>RCF!C$7</f>
        <v>13.128</v>
      </c>
      <c r="Q144" s="149">
        <f t="shared" si="84"/>
        <v>2167.3000000000002</v>
      </c>
      <c r="R144" s="149">
        <f t="shared" si="84"/>
        <v>2500.8000000000002</v>
      </c>
      <c r="S144" s="147">
        <f t="shared" si="85"/>
        <v>1626.7</v>
      </c>
      <c r="T144" s="208">
        <f>RCF!C$9</f>
        <v>12.808999999999999</v>
      </c>
      <c r="U144" s="147">
        <f t="shared" si="86"/>
        <v>1626.7</v>
      </c>
      <c r="V144" s="148">
        <f t="shared" si="87"/>
        <v>12.808999999999999</v>
      </c>
      <c r="W144" s="149">
        <f t="shared" si="103"/>
        <v>1789.3</v>
      </c>
      <c r="X144" s="149">
        <f t="shared" si="103"/>
        <v>2228.5</v>
      </c>
      <c r="Y144" s="149">
        <f t="shared" si="103"/>
        <v>2635.2</v>
      </c>
      <c r="Z144" s="149">
        <f t="shared" si="103"/>
        <v>2391.1999999999998</v>
      </c>
      <c r="AA144" s="149">
        <f t="shared" si="103"/>
        <v>3529.9</v>
      </c>
      <c r="AB144" s="149">
        <f t="shared" si="103"/>
        <v>4880.1000000000004</v>
      </c>
      <c r="AC144" s="147">
        <f t="shared" si="89"/>
        <v>1665.4</v>
      </c>
      <c r="AD144" s="148">
        <f>RCF!C$13</f>
        <v>13.114000000000001</v>
      </c>
      <c r="AE144" s="149">
        <f t="shared" si="90"/>
        <v>2747.9</v>
      </c>
      <c r="AF144" s="149">
        <f t="shared" si="90"/>
        <v>3497.3</v>
      </c>
      <c r="AG144" s="149">
        <f t="shared" si="90"/>
        <v>4996.2</v>
      </c>
      <c r="AH144" s="147">
        <f t="shared" si="91"/>
        <v>1668.2</v>
      </c>
      <c r="AI144" s="148">
        <f>RCF!C$31</f>
        <v>13.135999999999999</v>
      </c>
      <c r="AJ144" s="147">
        <f t="shared" si="92"/>
        <v>0</v>
      </c>
      <c r="AK144" s="148">
        <v>0</v>
      </c>
      <c r="AL144" s="147">
        <f t="shared" si="93"/>
        <v>1729.7</v>
      </c>
      <c r="AM144" s="148">
        <f>RCF!C$33</f>
        <v>13.62</v>
      </c>
      <c r="AN144" s="149">
        <f t="shared" si="94"/>
        <v>2594.5</v>
      </c>
      <c r="AO144" s="147">
        <f t="shared" si="95"/>
        <v>1744.4</v>
      </c>
      <c r="AP144" s="148">
        <f>RCF!C$35</f>
        <v>13.736000000000001</v>
      </c>
      <c r="AQ144" s="149">
        <f t="shared" si="96"/>
        <v>2267.6999999999998</v>
      </c>
      <c r="AR144" s="149">
        <f t="shared" si="96"/>
        <v>2529.3000000000002</v>
      </c>
      <c r="AS144" s="147">
        <f t="shared" si="97"/>
        <v>1707.8</v>
      </c>
      <c r="AT144" s="148">
        <f>RCF!C$37</f>
        <v>13.448</v>
      </c>
      <c r="AU144" s="147">
        <f t="shared" si="98"/>
        <v>1724.7</v>
      </c>
      <c r="AV144" s="148">
        <f>RCF!C$39</f>
        <v>13.581</v>
      </c>
      <c r="AW144" s="147">
        <f t="shared" si="99"/>
        <v>1610.6</v>
      </c>
      <c r="AX144" s="148">
        <f>RCF!C$41</f>
        <v>12.682</v>
      </c>
    </row>
    <row r="145" spans="1:50" s="64" customFormat="1" x14ac:dyDescent="0.2">
      <c r="A145" s="150"/>
      <c r="B145" s="151"/>
      <c r="C145" s="152"/>
      <c r="D145" s="152"/>
      <c r="E145" s="153"/>
      <c r="F145" s="154"/>
      <c r="G145" s="153"/>
      <c r="H145" s="155"/>
      <c r="I145" s="156"/>
      <c r="J145" s="157"/>
      <c r="K145" s="157"/>
      <c r="L145" s="157"/>
      <c r="M145" s="157"/>
      <c r="N145" s="157"/>
      <c r="O145" s="155"/>
      <c r="P145" s="156"/>
      <c r="Q145" s="157"/>
      <c r="R145" s="157"/>
      <c r="S145" s="155"/>
      <c r="T145" s="156"/>
      <c r="U145" s="155"/>
      <c r="V145" s="156"/>
      <c r="W145" s="157"/>
      <c r="X145" s="157"/>
      <c r="Y145" s="157"/>
      <c r="Z145" s="157"/>
      <c r="AA145" s="157"/>
      <c r="AB145" s="157"/>
      <c r="AC145" s="155"/>
      <c r="AD145" s="156"/>
      <c r="AE145" s="157"/>
      <c r="AF145" s="157"/>
      <c r="AG145" s="157"/>
      <c r="AH145" s="155"/>
      <c r="AI145" s="156"/>
      <c r="AJ145" s="155"/>
      <c r="AK145" s="156"/>
      <c r="AL145" s="155"/>
      <c r="AM145" s="156"/>
      <c r="AN145" s="157"/>
      <c r="AO145" s="155"/>
      <c r="AP145" s="156"/>
      <c r="AQ145" s="157"/>
      <c r="AR145" s="157"/>
      <c r="AS145" s="152"/>
      <c r="AT145" s="158"/>
      <c r="AU145" s="155"/>
      <c r="AV145" s="156"/>
      <c r="AW145" s="155"/>
      <c r="AX145" s="156"/>
    </row>
    <row r="146" spans="1:50" x14ac:dyDescent="0.2">
      <c r="A146" s="159" t="s">
        <v>193</v>
      </c>
      <c r="B146" s="74"/>
      <c r="C146" s="75"/>
      <c r="D146" s="76"/>
      <c r="E146" s="77"/>
      <c r="F146" s="76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6"/>
      <c r="T146" s="77"/>
      <c r="U146" s="76"/>
      <c r="V146" s="77"/>
      <c r="W146" s="74"/>
      <c r="X146" s="74"/>
      <c r="Y146" s="74"/>
      <c r="Z146" s="74"/>
      <c r="AA146" s="74"/>
      <c r="AB146" s="74"/>
      <c r="AC146" s="76"/>
      <c r="AD146" s="77"/>
      <c r="AE146" s="77"/>
      <c r="AF146" s="77"/>
      <c r="AG146" s="77"/>
      <c r="AH146" s="78"/>
      <c r="AI146" s="77"/>
      <c r="AJ146" s="78"/>
      <c r="AK146" s="77"/>
      <c r="AL146" s="78"/>
      <c r="AM146" s="77"/>
      <c r="AN146" s="77"/>
      <c r="AO146" s="76"/>
      <c r="AP146" s="77"/>
      <c r="AQ146" s="77"/>
      <c r="AR146" s="77"/>
      <c r="AS146" s="76"/>
      <c r="AT146" s="77"/>
      <c r="AU146" s="76"/>
      <c r="AV146" s="77"/>
      <c r="AW146" s="77"/>
      <c r="AX146" s="79"/>
    </row>
    <row r="147" spans="1:50" x14ac:dyDescent="0.2">
      <c r="A147" s="160"/>
      <c r="C147" s="80"/>
      <c r="D147" s="81"/>
      <c r="E147" s="82"/>
      <c r="F147" s="81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1"/>
      <c r="T147" s="82"/>
      <c r="U147" s="81"/>
      <c r="V147" s="82"/>
      <c r="W147" s="80"/>
      <c r="X147" s="80"/>
      <c r="Y147" s="80"/>
      <c r="Z147" s="80"/>
      <c r="AA147" s="80"/>
      <c r="AB147" s="80"/>
      <c r="AC147" s="81"/>
      <c r="AD147" s="82"/>
      <c r="AE147" s="82"/>
      <c r="AF147" s="82"/>
      <c r="AG147" s="82"/>
      <c r="AH147" s="83"/>
      <c r="AI147" s="82"/>
      <c r="AJ147" s="83"/>
      <c r="AK147" s="82"/>
      <c r="AL147" s="83"/>
      <c r="AM147" s="82"/>
      <c r="AN147" s="82"/>
      <c r="AO147" s="81"/>
      <c r="AP147" s="82"/>
      <c r="AQ147" s="82"/>
      <c r="AR147" s="82"/>
      <c r="AS147" s="81"/>
      <c r="AT147" s="82"/>
      <c r="AU147" s="81"/>
      <c r="AV147" s="82"/>
      <c r="AW147" s="82"/>
      <c r="AX147" s="84"/>
    </row>
    <row r="148" spans="1:50" x14ac:dyDescent="0.2">
      <c r="A148" s="161" t="s">
        <v>279</v>
      </c>
      <c r="B148" s="162"/>
      <c r="C148" s="162"/>
      <c r="D148" s="162"/>
      <c r="E148" s="162"/>
      <c r="F148" s="163"/>
      <c r="G148" s="162"/>
      <c r="H148" s="85"/>
      <c r="I148" s="85"/>
      <c r="J148" s="164"/>
      <c r="K148" s="164"/>
      <c r="L148" s="164"/>
      <c r="M148" s="164"/>
      <c r="N148" s="164"/>
      <c r="O148" s="85"/>
      <c r="P148" s="85"/>
      <c r="Q148" s="164"/>
      <c r="R148" s="164"/>
      <c r="S148" s="85"/>
      <c r="T148" s="85"/>
      <c r="U148" s="85"/>
      <c r="V148" s="85"/>
      <c r="W148" s="80"/>
      <c r="X148" s="80"/>
      <c r="Y148" s="80"/>
      <c r="Z148" s="80"/>
      <c r="AA148" s="80"/>
      <c r="AB148" s="80"/>
      <c r="AC148" s="85"/>
      <c r="AD148" s="85"/>
      <c r="AE148" s="82"/>
      <c r="AF148" s="82"/>
      <c r="AG148" s="82"/>
      <c r="AH148" s="85"/>
      <c r="AI148" s="85"/>
      <c r="AJ148" s="85"/>
      <c r="AK148" s="85"/>
      <c r="AL148" s="165"/>
      <c r="AM148" s="85"/>
      <c r="AN148" s="82"/>
      <c r="AO148" s="166"/>
      <c r="AP148" s="85"/>
      <c r="AQ148" s="82"/>
      <c r="AR148" s="82"/>
      <c r="AS148" s="166"/>
      <c r="AT148" s="85"/>
      <c r="AU148" s="166"/>
      <c r="AV148" s="167"/>
      <c r="AW148" s="85"/>
      <c r="AX148" s="168"/>
    </row>
    <row r="149" spans="1:50" x14ac:dyDescent="0.2">
      <c r="A149" s="169" t="s">
        <v>280</v>
      </c>
      <c r="B149" s="162"/>
      <c r="C149" s="162"/>
      <c r="D149" s="162"/>
      <c r="E149" s="162"/>
      <c r="F149" s="163"/>
      <c r="G149" s="162"/>
      <c r="H149" s="85"/>
      <c r="I149" s="85"/>
      <c r="J149" s="164"/>
      <c r="K149" s="164"/>
      <c r="L149" s="164"/>
      <c r="M149" s="164"/>
      <c r="N149" s="164"/>
      <c r="O149" s="85"/>
      <c r="P149" s="85"/>
      <c r="Q149" s="164"/>
      <c r="R149" s="164"/>
      <c r="S149" s="85"/>
      <c r="T149" s="85"/>
      <c r="U149" s="85"/>
      <c r="V149" s="85"/>
      <c r="W149" s="80"/>
      <c r="X149" s="80"/>
      <c r="Y149" s="80"/>
      <c r="Z149" s="80"/>
      <c r="AA149" s="80"/>
      <c r="AB149" s="80"/>
      <c r="AC149" s="85"/>
      <c r="AD149" s="85"/>
      <c r="AE149" s="82"/>
      <c r="AF149" s="82"/>
      <c r="AG149" s="82"/>
      <c r="AH149" s="85"/>
      <c r="AI149" s="85"/>
      <c r="AJ149" s="85"/>
      <c r="AK149" s="85"/>
      <c r="AL149" s="165"/>
      <c r="AM149" s="85"/>
      <c r="AN149" s="82"/>
      <c r="AO149" s="166"/>
      <c r="AP149" s="85"/>
      <c r="AQ149" s="82"/>
      <c r="AR149" s="82"/>
      <c r="AS149" s="166"/>
      <c r="AT149" s="85"/>
      <c r="AU149" s="166"/>
      <c r="AV149" s="167"/>
      <c r="AW149" s="85"/>
      <c r="AX149" s="168"/>
    </row>
    <row r="150" spans="1:50" x14ac:dyDescent="0.2">
      <c r="A150" s="161" t="s">
        <v>204</v>
      </c>
      <c r="B150" s="85"/>
      <c r="C150" s="80"/>
      <c r="D150" s="81"/>
      <c r="E150" s="82"/>
      <c r="F150" s="81"/>
      <c r="G150" s="82"/>
      <c r="H150" s="82"/>
      <c r="I150" s="82"/>
      <c r="J150" s="164"/>
      <c r="K150" s="164"/>
      <c r="L150" s="164"/>
      <c r="M150" s="164"/>
      <c r="N150" s="164"/>
      <c r="O150" s="82"/>
      <c r="P150" s="82"/>
      <c r="Q150" s="164"/>
      <c r="R150" s="164"/>
      <c r="S150" s="81"/>
      <c r="T150" s="82"/>
      <c r="U150" s="81"/>
      <c r="V150" s="82"/>
      <c r="W150" s="80"/>
      <c r="X150" s="80"/>
      <c r="Y150" s="80"/>
      <c r="Z150" s="80"/>
      <c r="AA150" s="80"/>
      <c r="AB150" s="80"/>
      <c r="AC150" s="81"/>
      <c r="AD150" s="82"/>
      <c r="AE150" s="82"/>
      <c r="AF150" s="82"/>
      <c r="AG150" s="82"/>
      <c r="AH150" s="83"/>
      <c r="AI150" s="82"/>
      <c r="AJ150" s="83"/>
      <c r="AK150" s="82"/>
      <c r="AL150" s="83"/>
      <c r="AM150" s="82"/>
      <c r="AN150" s="82"/>
      <c r="AO150" s="81"/>
      <c r="AP150" s="82"/>
      <c r="AQ150" s="82"/>
      <c r="AR150" s="82"/>
      <c r="AS150" s="81"/>
      <c r="AT150" s="82"/>
      <c r="AU150" s="81"/>
      <c r="AV150" s="82"/>
      <c r="AW150" s="82"/>
      <c r="AX150" s="84"/>
    </row>
    <row r="151" spans="1:50" x14ac:dyDescent="0.2">
      <c r="A151" s="161" t="s">
        <v>205</v>
      </c>
      <c r="B151" s="85"/>
      <c r="C151" s="80"/>
      <c r="D151" s="81"/>
      <c r="E151" s="82"/>
      <c r="F151" s="81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1"/>
      <c r="T151" s="82"/>
      <c r="U151" s="81"/>
      <c r="V151" s="82"/>
      <c r="W151" s="80"/>
      <c r="X151" s="80"/>
      <c r="Y151" s="80"/>
      <c r="Z151" s="80"/>
      <c r="AA151" s="80"/>
      <c r="AB151" s="80"/>
      <c r="AC151" s="81"/>
      <c r="AD151" s="82"/>
      <c r="AE151" s="82"/>
      <c r="AF151" s="82"/>
      <c r="AG151" s="82"/>
      <c r="AH151" s="83"/>
      <c r="AI151" s="82"/>
      <c r="AJ151" s="83"/>
      <c r="AK151" s="82"/>
      <c r="AL151" s="83"/>
      <c r="AM151" s="82"/>
      <c r="AN151" s="82"/>
      <c r="AO151" s="81"/>
      <c r="AP151" s="82"/>
      <c r="AQ151" s="82"/>
      <c r="AR151" s="82"/>
      <c r="AS151" s="81"/>
      <c r="AT151" s="82"/>
      <c r="AU151" s="81"/>
      <c r="AV151" s="82"/>
      <c r="AW151" s="82"/>
      <c r="AX151" s="84"/>
    </row>
    <row r="152" spans="1:50" x14ac:dyDescent="0.2">
      <c r="A152" s="161" t="s">
        <v>281</v>
      </c>
      <c r="B152" s="85"/>
      <c r="C152" s="80"/>
      <c r="D152" s="81"/>
      <c r="E152" s="82"/>
      <c r="F152" s="81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1"/>
      <c r="T152" s="82"/>
      <c r="U152" s="81"/>
      <c r="V152" s="82"/>
      <c r="W152" s="80"/>
      <c r="X152" s="80"/>
      <c r="Y152" s="80"/>
      <c r="Z152" s="80"/>
      <c r="AA152" s="80"/>
      <c r="AB152" s="80"/>
      <c r="AC152" s="81"/>
      <c r="AD152" s="82"/>
      <c r="AE152" s="82"/>
      <c r="AF152" s="82"/>
      <c r="AG152" s="82"/>
      <c r="AH152" s="83"/>
      <c r="AI152" s="82"/>
      <c r="AJ152" s="83"/>
      <c r="AK152" s="82"/>
      <c r="AL152" s="83"/>
      <c r="AM152" s="82"/>
      <c r="AN152" s="82"/>
      <c r="AO152" s="81"/>
      <c r="AP152" s="82"/>
      <c r="AQ152" s="82"/>
      <c r="AR152" s="82"/>
      <c r="AS152" s="81"/>
      <c r="AT152" s="82"/>
      <c r="AU152" s="81"/>
      <c r="AV152" s="82"/>
      <c r="AW152" s="82"/>
      <c r="AX152" s="84"/>
    </row>
    <row r="153" spans="1:50" x14ac:dyDescent="0.2">
      <c r="A153" s="161" t="s">
        <v>282</v>
      </c>
      <c r="B153" s="85"/>
      <c r="C153" s="80"/>
      <c r="D153" s="81"/>
      <c r="E153" s="82"/>
      <c r="F153" s="81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1"/>
      <c r="T153" s="82"/>
      <c r="U153" s="81"/>
      <c r="V153" s="82"/>
      <c r="W153" s="80"/>
      <c r="X153" s="80"/>
      <c r="Y153" s="80"/>
      <c r="Z153" s="80"/>
      <c r="AA153" s="80"/>
      <c r="AB153" s="80"/>
      <c r="AC153" s="81"/>
      <c r="AD153" s="82"/>
      <c r="AE153" s="82"/>
      <c r="AF153" s="82"/>
      <c r="AG153" s="82"/>
      <c r="AH153" s="83"/>
      <c r="AI153" s="82"/>
      <c r="AJ153" s="83"/>
      <c r="AK153" s="82"/>
      <c r="AL153" s="82"/>
      <c r="AM153" s="82"/>
      <c r="AN153" s="82"/>
      <c r="AO153" s="81"/>
      <c r="AP153" s="82"/>
      <c r="AQ153" s="82"/>
      <c r="AR153" s="82"/>
      <c r="AS153" s="81"/>
      <c r="AT153" s="82"/>
      <c r="AU153" s="82"/>
      <c r="AV153" s="82"/>
      <c r="AW153" s="82"/>
      <c r="AX153" s="84"/>
    </row>
    <row r="154" spans="1:50" x14ac:dyDescent="0.2">
      <c r="A154" s="161" t="s">
        <v>283</v>
      </c>
      <c r="B154" s="85"/>
      <c r="C154" s="80"/>
      <c r="D154" s="81"/>
      <c r="E154" s="82"/>
      <c r="F154" s="81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1"/>
      <c r="T154" s="82"/>
      <c r="U154" s="81"/>
      <c r="V154" s="82"/>
      <c r="W154" s="80"/>
      <c r="X154" s="80"/>
      <c r="Y154" s="80"/>
      <c r="Z154" s="80"/>
      <c r="AA154" s="80"/>
      <c r="AB154" s="80"/>
      <c r="AC154" s="81"/>
      <c r="AD154" s="82"/>
      <c r="AE154" s="82"/>
      <c r="AF154" s="82"/>
      <c r="AG154" s="82"/>
      <c r="AH154" s="83"/>
      <c r="AI154" s="82"/>
      <c r="AJ154" s="83"/>
      <c r="AK154" s="82"/>
      <c r="AL154" s="82"/>
      <c r="AM154" s="82"/>
      <c r="AN154" s="82"/>
      <c r="AO154" s="81"/>
      <c r="AP154" s="82"/>
      <c r="AQ154" s="82"/>
      <c r="AR154" s="82"/>
      <c r="AS154" s="81"/>
      <c r="AT154" s="82"/>
      <c r="AU154" s="82"/>
      <c r="AV154" s="82"/>
      <c r="AW154" s="82"/>
      <c r="AX154" s="84"/>
    </row>
    <row r="155" spans="1:50" x14ac:dyDescent="0.2">
      <c r="A155" s="161" t="s">
        <v>284</v>
      </c>
      <c r="B155" s="85"/>
      <c r="C155" s="80"/>
      <c r="D155" s="81"/>
      <c r="E155" s="82"/>
      <c r="F155" s="81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1"/>
      <c r="T155" s="82"/>
      <c r="U155" s="81"/>
      <c r="V155" s="82"/>
      <c r="W155" s="80"/>
      <c r="X155" s="80"/>
      <c r="Y155" s="80"/>
      <c r="Z155" s="80"/>
      <c r="AA155" s="80"/>
      <c r="AB155" s="80"/>
      <c r="AC155" s="81"/>
      <c r="AD155" s="82"/>
      <c r="AE155" s="82"/>
      <c r="AF155" s="82"/>
      <c r="AG155" s="82"/>
      <c r="AH155" s="83"/>
      <c r="AI155" s="82"/>
      <c r="AJ155" s="83"/>
      <c r="AK155" s="82"/>
      <c r="AL155" s="82"/>
      <c r="AM155" s="82"/>
      <c r="AN155" s="82"/>
      <c r="AO155" s="81"/>
      <c r="AP155" s="82"/>
      <c r="AQ155" s="82"/>
      <c r="AR155" s="82"/>
      <c r="AS155" s="81"/>
      <c r="AT155" s="82"/>
      <c r="AU155" s="82"/>
      <c r="AV155" s="82"/>
      <c r="AW155" s="82"/>
      <c r="AX155" s="84"/>
    </row>
    <row r="156" spans="1:50" x14ac:dyDescent="0.2">
      <c r="A156" s="161" t="s">
        <v>206</v>
      </c>
      <c r="B156" s="85"/>
      <c r="C156" s="80"/>
      <c r="D156" s="81"/>
      <c r="E156" s="82"/>
      <c r="F156" s="81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1"/>
      <c r="T156" s="82"/>
      <c r="U156" s="81"/>
      <c r="V156" s="82"/>
      <c r="W156" s="80"/>
      <c r="X156" s="80"/>
      <c r="Y156" s="80"/>
      <c r="Z156" s="80"/>
      <c r="AA156" s="80"/>
      <c r="AB156" s="80"/>
      <c r="AC156" s="81"/>
      <c r="AD156" s="82"/>
      <c r="AE156" s="82"/>
      <c r="AF156" s="82"/>
      <c r="AG156" s="82"/>
      <c r="AH156" s="83"/>
      <c r="AI156" s="82"/>
      <c r="AJ156" s="83"/>
      <c r="AK156" s="82"/>
      <c r="AL156" s="83"/>
      <c r="AM156" s="82"/>
      <c r="AN156" s="82"/>
      <c r="AO156" s="81"/>
      <c r="AP156" s="82"/>
      <c r="AQ156" s="82"/>
      <c r="AR156" s="82"/>
      <c r="AS156" s="81"/>
      <c r="AT156" s="82"/>
      <c r="AU156" s="81"/>
      <c r="AV156" s="82"/>
      <c r="AW156" s="82"/>
      <c r="AX156" s="84"/>
    </row>
    <row r="157" spans="1:50" x14ac:dyDescent="0.2">
      <c r="A157" s="170" t="s">
        <v>285</v>
      </c>
      <c r="B157" s="87"/>
      <c r="C157" s="87"/>
      <c r="D157" s="88"/>
      <c r="E157" s="89"/>
      <c r="F157" s="88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8"/>
      <c r="T157" s="89"/>
      <c r="U157" s="88"/>
      <c r="V157" s="89"/>
      <c r="W157" s="87"/>
      <c r="X157" s="87"/>
      <c r="Y157" s="87"/>
      <c r="Z157" s="87"/>
      <c r="AA157" s="87"/>
      <c r="AB157" s="87"/>
      <c r="AC157" s="88"/>
      <c r="AD157" s="89"/>
      <c r="AE157" s="89"/>
      <c r="AF157" s="89"/>
      <c r="AG157" s="89"/>
      <c r="AH157" s="90"/>
      <c r="AI157" s="89"/>
      <c r="AJ157" s="90"/>
      <c r="AK157" s="89"/>
      <c r="AL157" s="90"/>
      <c r="AM157" s="89"/>
      <c r="AN157" s="89"/>
      <c r="AO157" s="88"/>
      <c r="AP157" s="89"/>
      <c r="AQ157" s="89"/>
      <c r="AR157" s="89"/>
      <c r="AS157" s="88"/>
      <c r="AT157" s="89"/>
      <c r="AU157" s="88"/>
      <c r="AV157" s="89"/>
      <c r="AW157" s="89"/>
      <c r="AX157" s="91"/>
    </row>
    <row r="158" spans="1:50" x14ac:dyDescent="0.2">
      <c r="A158" s="161" t="s">
        <v>203</v>
      </c>
      <c r="C158" s="80"/>
      <c r="D158" s="81"/>
      <c r="E158" s="82"/>
      <c r="F158" s="81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1"/>
      <c r="T158" s="82"/>
      <c r="U158" s="81"/>
      <c r="V158" s="82"/>
      <c r="W158" s="80"/>
      <c r="X158" s="80"/>
      <c r="Y158" s="80"/>
      <c r="Z158" s="80"/>
      <c r="AA158" s="80"/>
      <c r="AB158" s="80"/>
      <c r="AC158" s="81"/>
      <c r="AD158" s="82"/>
      <c r="AE158" s="82"/>
      <c r="AF158" s="82"/>
      <c r="AG158" s="82"/>
      <c r="AH158" s="83"/>
      <c r="AI158" s="82"/>
      <c r="AJ158" s="83"/>
      <c r="AK158" s="82"/>
      <c r="AL158" s="83"/>
      <c r="AM158" s="82"/>
      <c r="AN158" s="82"/>
      <c r="AO158" s="81"/>
      <c r="AP158" s="82"/>
      <c r="AQ158" s="82"/>
      <c r="AR158" s="82"/>
      <c r="AS158" s="81"/>
      <c r="AT158" s="82"/>
      <c r="AU158" s="81"/>
      <c r="AV158" s="82"/>
      <c r="AW158" s="82"/>
      <c r="AX158" s="84"/>
    </row>
    <row r="159" spans="1:50" x14ac:dyDescent="0.2">
      <c r="A159" s="171" t="s">
        <v>286</v>
      </c>
      <c r="B159" s="87"/>
      <c r="C159" s="87"/>
      <c r="D159" s="88"/>
      <c r="E159" s="89"/>
      <c r="F159" s="88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8"/>
      <c r="T159" s="89"/>
      <c r="U159" s="88"/>
      <c r="V159" s="89"/>
      <c r="W159" s="87"/>
      <c r="X159" s="87"/>
      <c r="Y159" s="87"/>
      <c r="Z159" s="87"/>
      <c r="AA159" s="87"/>
      <c r="AB159" s="87"/>
      <c r="AC159" s="88"/>
      <c r="AD159" s="89"/>
      <c r="AE159" s="89"/>
      <c r="AF159" s="89"/>
      <c r="AG159" s="89"/>
      <c r="AH159" s="90"/>
      <c r="AI159" s="89"/>
      <c r="AJ159" s="90"/>
      <c r="AK159" s="89"/>
      <c r="AL159" s="90"/>
      <c r="AM159" s="89"/>
      <c r="AN159" s="89"/>
      <c r="AO159" s="88"/>
      <c r="AP159" s="89"/>
      <c r="AQ159" s="89"/>
      <c r="AR159" s="89"/>
      <c r="AS159" s="88"/>
      <c r="AT159" s="89"/>
      <c r="AU159" s="88"/>
      <c r="AV159" s="89"/>
      <c r="AW159" s="89"/>
      <c r="AX159" s="91"/>
    </row>
    <row r="160" spans="1:50" s="178" customFormat="1" x14ac:dyDescent="0.2">
      <c r="A160" s="172" t="s">
        <v>287</v>
      </c>
      <c r="B160" s="173"/>
      <c r="C160" s="173"/>
      <c r="D160" s="174"/>
      <c r="E160" s="175"/>
      <c r="F160" s="174"/>
      <c r="G160" s="175"/>
      <c r="H160" s="174"/>
      <c r="I160" s="175"/>
      <c r="J160" s="175"/>
      <c r="K160" s="175"/>
      <c r="L160" s="175"/>
      <c r="M160" s="175"/>
      <c r="N160" s="175"/>
      <c r="O160" s="174"/>
      <c r="P160" s="175"/>
      <c r="Q160" s="175"/>
      <c r="R160" s="175"/>
      <c r="S160" s="174"/>
      <c r="T160" s="175"/>
      <c r="U160" s="174"/>
      <c r="V160" s="175"/>
      <c r="W160" s="173"/>
      <c r="X160" s="173"/>
      <c r="Y160" s="173"/>
      <c r="Z160" s="173"/>
      <c r="AA160" s="173"/>
      <c r="AB160" s="173"/>
      <c r="AC160" s="174"/>
      <c r="AD160" s="175"/>
      <c r="AE160" s="175"/>
      <c r="AF160" s="175"/>
      <c r="AG160" s="175"/>
      <c r="AH160" s="176"/>
      <c r="AI160" s="175"/>
      <c r="AJ160" s="176"/>
      <c r="AK160" s="175"/>
      <c r="AL160" s="176"/>
      <c r="AM160" s="175"/>
      <c r="AN160" s="175"/>
      <c r="AO160" s="174"/>
      <c r="AP160" s="175"/>
      <c r="AQ160" s="175"/>
      <c r="AR160" s="175"/>
      <c r="AS160" s="174"/>
      <c r="AT160" s="175"/>
      <c r="AU160" s="174"/>
      <c r="AV160" s="175"/>
      <c r="AW160" s="175"/>
      <c r="AX160" s="177"/>
    </row>
    <row r="161" spans="1:50" s="178" customFormat="1" x14ac:dyDescent="0.2">
      <c r="A161" s="179" t="s">
        <v>288</v>
      </c>
      <c r="B161" s="173"/>
      <c r="C161" s="173"/>
      <c r="D161" s="174"/>
      <c r="E161" s="175"/>
      <c r="F161" s="174"/>
      <c r="G161" s="175"/>
      <c r="H161" s="174"/>
      <c r="I161" s="175"/>
      <c r="J161" s="175"/>
      <c r="K161" s="175"/>
      <c r="L161" s="175"/>
      <c r="M161" s="175"/>
      <c r="N161" s="175"/>
      <c r="O161" s="174"/>
      <c r="P161" s="175"/>
      <c r="Q161" s="175"/>
      <c r="R161" s="175"/>
      <c r="S161" s="174"/>
      <c r="T161" s="175"/>
      <c r="U161" s="174"/>
      <c r="V161" s="175"/>
      <c r="W161" s="173"/>
      <c r="X161" s="173"/>
      <c r="Y161" s="173"/>
      <c r="Z161" s="173"/>
      <c r="AA161" s="173"/>
      <c r="AB161" s="173"/>
      <c r="AC161" s="174"/>
      <c r="AD161" s="175"/>
      <c r="AE161" s="175"/>
      <c r="AF161" s="175"/>
      <c r="AG161" s="175"/>
      <c r="AH161" s="176"/>
      <c r="AI161" s="175"/>
      <c r="AJ161" s="176"/>
      <c r="AK161" s="175"/>
      <c r="AL161" s="176"/>
      <c r="AM161" s="175"/>
      <c r="AN161" s="175"/>
      <c r="AO161" s="174"/>
      <c r="AP161" s="175"/>
      <c r="AQ161" s="175"/>
      <c r="AR161" s="175"/>
      <c r="AS161" s="174"/>
      <c r="AT161" s="175"/>
      <c r="AU161" s="174"/>
      <c r="AV161" s="175"/>
      <c r="AW161" s="175"/>
      <c r="AX161" s="177"/>
    </row>
    <row r="162" spans="1:50" s="178" customFormat="1" x14ac:dyDescent="0.2">
      <c r="A162" s="180" t="s">
        <v>289</v>
      </c>
      <c r="B162" s="173"/>
      <c r="C162" s="173"/>
      <c r="D162" s="174"/>
      <c r="E162" s="175"/>
      <c r="F162" s="174"/>
      <c r="G162" s="175"/>
      <c r="H162" s="174"/>
      <c r="I162" s="175"/>
      <c r="J162" s="175"/>
      <c r="K162" s="175"/>
      <c r="L162" s="175"/>
      <c r="M162" s="175"/>
      <c r="N162" s="175"/>
      <c r="O162" s="174"/>
      <c r="P162" s="175"/>
      <c r="Q162" s="175"/>
      <c r="R162" s="175"/>
      <c r="S162" s="174"/>
      <c r="T162" s="175"/>
      <c r="U162" s="174"/>
      <c r="V162" s="175"/>
      <c r="W162" s="173"/>
      <c r="X162" s="173"/>
      <c r="Y162" s="173"/>
      <c r="Z162" s="173"/>
      <c r="AA162" s="173"/>
      <c r="AB162" s="173"/>
      <c r="AC162" s="174"/>
      <c r="AD162" s="175"/>
      <c r="AE162" s="175"/>
      <c r="AF162" s="175"/>
      <c r="AG162" s="175"/>
      <c r="AH162" s="176"/>
      <c r="AI162" s="175"/>
      <c r="AJ162" s="176"/>
      <c r="AK162" s="175"/>
      <c r="AL162" s="176"/>
      <c r="AM162" s="175"/>
      <c r="AN162" s="175"/>
      <c r="AO162" s="174"/>
      <c r="AP162" s="175"/>
      <c r="AQ162" s="175"/>
      <c r="AR162" s="175"/>
      <c r="AS162" s="174"/>
      <c r="AT162" s="175"/>
      <c r="AU162" s="174"/>
      <c r="AV162" s="175"/>
      <c r="AW162" s="175"/>
      <c r="AX162" s="177"/>
    </row>
    <row r="163" spans="1:50" s="86" customFormat="1" x14ac:dyDescent="0.2">
      <c r="A163" s="170"/>
      <c r="B163" s="87"/>
      <c r="C163" s="87"/>
      <c r="D163" s="88"/>
      <c r="E163" s="89"/>
      <c r="F163" s="88"/>
      <c r="G163" s="89"/>
      <c r="H163" s="88"/>
      <c r="I163" s="89"/>
      <c r="J163" s="89"/>
      <c r="K163" s="89"/>
      <c r="L163" s="89"/>
      <c r="M163" s="89"/>
      <c r="N163" s="89"/>
      <c r="O163" s="88"/>
      <c r="P163" s="89"/>
      <c r="Q163" s="89"/>
      <c r="R163" s="89"/>
      <c r="S163" s="88"/>
      <c r="T163" s="89"/>
      <c r="U163" s="88"/>
      <c r="V163" s="89"/>
      <c r="W163" s="87"/>
      <c r="X163" s="87"/>
      <c r="Y163" s="87"/>
      <c r="Z163" s="87"/>
      <c r="AA163" s="87"/>
      <c r="AB163" s="87"/>
      <c r="AC163" s="88"/>
      <c r="AD163" s="89"/>
      <c r="AE163" s="89"/>
      <c r="AF163" s="89"/>
      <c r="AG163" s="89"/>
      <c r="AH163" s="90"/>
      <c r="AI163" s="89"/>
      <c r="AJ163" s="90"/>
      <c r="AK163" s="89"/>
      <c r="AL163" s="90"/>
      <c r="AM163" s="89"/>
      <c r="AN163" s="89"/>
      <c r="AO163" s="88"/>
      <c r="AP163" s="89"/>
      <c r="AQ163" s="89"/>
      <c r="AR163" s="89"/>
      <c r="AS163" s="88"/>
      <c r="AT163" s="89"/>
      <c r="AU163" s="88"/>
      <c r="AV163" s="89"/>
      <c r="AW163" s="89"/>
      <c r="AX163" s="91"/>
    </row>
    <row r="164" spans="1:50" s="86" customFormat="1" x14ac:dyDescent="0.2">
      <c r="A164" s="92" t="s">
        <v>191</v>
      </c>
      <c r="B164" s="93"/>
      <c r="C164" s="94"/>
      <c r="D164" s="95"/>
      <c r="E164" s="96"/>
      <c r="F164" s="95"/>
      <c r="G164" s="96"/>
      <c r="H164" s="95"/>
      <c r="I164" s="96"/>
      <c r="J164" s="96"/>
      <c r="K164" s="96"/>
      <c r="L164" s="96"/>
      <c r="M164" s="96"/>
      <c r="N164" s="96"/>
      <c r="O164" s="95"/>
      <c r="P164" s="96"/>
      <c r="Q164" s="96"/>
      <c r="R164" s="96"/>
      <c r="S164" s="95"/>
      <c r="T164" s="96"/>
      <c r="U164" s="95"/>
      <c r="V164" s="96"/>
      <c r="W164" s="93"/>
      <c r="X164" s="93"/>
      <c r="Y164" s="93"/>
      <c r="Z164" s="93"/>
      <c r="AA164" s="93"/>
      <c r="AB164" s="93"/>
      <c r="AC164" s="95"/>
      <c r="AD164" s="96"/>
      <c r="AE164" s="96"/>
      <c r="AF164" s="96"/>
      <c r="AG164" s="96"/>
      <c r="AH164" s="97"/>
      <c r="AI164" s="96"/>
      <c r="AJ164" s="97"/>
      <c r="AK164" s="96"/>
      <c r="AL164" s="97"/>
      <c r="AM164" s="96"/>
      <c r="AN164" s="96"/>
      <c r="AO164" s="95"/>
      <c r="AP164" s="96"/>
      <c r="AQ164" s="96"/>
      <c r="AR164" s="96"/>
      <c r="AS164" s="95"/>
      <c r="AT164" s="96"/>
      <c r="AU164" s="95"/>
      <c r="AV164" s="96"/>
      <c r="AW164" s="96"/>
      <c r="AX164" s="98"/>
    </row>
    <row r="165" spans="1:50" x14ac:dyDescent="0.2">
      <c r="A165" s="99" t="s">
        <v>195</v>
      </c>
      <c r="B165" s="100"/>
      <c r="C165" s="100"/>
      <c r="D165" s="100"/>
      <c r="E165" s="100"/>
      <c r="F165" s="115"/>
      <c r="G165" s="100"/>
      <c r="H165" s="115"/>
      <c r="I165" s="100"/>
      <c r="J165" s="100"/>
      <c r="K165" s="100"/>
      <c r="L165" s="100"/>
      <c r="M165" s="100"/>
      <c r="N165" s="100"/>
      <c r="O165" s="115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1"/>
      <c r="AI165" s="100"/>
      <c r="AJ165" s="101"/>
      <c r="AK165" s="100"/>
      <c r="AL165" s="181"/>
      <c r="AM165" s="100"/>
      <c r="AN165" s="100"/>
      <c r="AO165" s="115"/>
      <c r="AP165" s="100"/>
      <c r="AQ165" s="100"/>
      <c r="AR165" s="100"/>
      <c r="AS165" s="115"/>
      <c r="AT165" s="100"/>
      <c r="AU165" s="115"/>
      <c r="AV165" s="182"/>
      <c r="AW165" s="100"/>
      <c r="AX165" s="102"/>
    </row>
    <row r="166" spans="1:50" x14ac:dyDescent="0.2">
      <c r="A166" s="183"/>
      <c r="B166" s="184"/>
      <c r="C166" s="185"/>
      <c r="D166" s="186"/>
      <c r="E166" s="187"/>
      <c r="F166" s="186"/>
      <c r="G166" s="187"/>
      <c r="H166" s="186"/>
      <c r="I166" s="187"/>
      <c r="J166" s="187"/>
      <c r="K166" s="187"/>
      <c r="L166" s="187"/>
      <c r="M166" s="187"/>
      <c r="N166" s="187"/>
      <c r="O166" s="186"/>
      <c r="P166" s="187"/>
      <c r="Q166" s="187"/>
      <c r="R166" s="187"/>
      <c r="S166" s="186"/>
      <c r="T166" s="187"/>
      <c r="U166" s="186"/>
      <c r="V166" s="187"/>
      <c r="W166" s="184"/>
      <c r="X166" s="184"/>
      <c r="Y166" s="184"/>
      <c r="Z166" s="184"/>
      <c r="AA166" s="184"/>
      <c r="AB166" s="184"/>
      <c r="AC166" s="186"/>
      <c r="AD166" s="187"/>
      <c r="AE166" s="187"/>
      <c r="AF166" s="187"/>
      <c r="AG166" s="187"/>
      <c r="AH166" s="188"/>
      <c r="AI166" s="187"/>
      <c r="AJ166" s="188"/>
      <c r="AK166" s="187"/>
      <c r="AL166" s="188"/>
      <c r="AM166" s="187"/>
      <c r="AN166" s="187"/>
      <c r="AO166" s="186"/>
      <c r="AP166" s="187"/>
      <c r="AQ166" s="187"/>
      <c r="AR166" s="187"/>
      <c r="AS166" s="186"/>
      <c r="AT166" s="187"/>
      <c r="AU166" s="186"/>
      <c r="AV166" s="187"/>
      <c r="AW166" s="187"/>
      <c r="AX166" s="189"/>
    </row>
    <row r="167" spans="1:50" x14ac:dyDescent="0.2">
      <c r="A167" s="92" t="s">
        <v>197</v>
      </c>
      <c r="B167" s="93"/>
      <c r="C167" s="94"/>
      <c r="D167" s="95"/>
      <c r="E167" s="96"/>
      <c r="F167" s="95"/>
      <c r="G167" s="96"/>
      <c r="H167" s="95"/>
      <c r="I167" s="96"/>
      <c r="J167" s="96"/>
      <c r="K167" s="96"/>
      <c r="L167" s="96"/>
      <c r="M167" s="96"/>
      <c r="N167" s="96"/>
      <c r="O167" s="95"/>
      <c r="P167" s="96"/>
      <c r="Q167" s="96"/>
      <c r="R167" s="96"/>
      <c r="S167" s="95"/>
      <c r="T167" s="96"/>
      <c r="U167" s="95"/>
      <c r="V167" s="96"/>
      <c r="W167" s="93"/>
      <c r="X167" s="93"/>
      <c r="Y167" s="93"/>
      <c r="Z167" s="93"/>
      <c r="AA167" s="93"/>
      <c r="AB167" s="93"/>
      <c r="AC167" s="95"/>
      <c r="AD167" s="96"/>
      <c r="AE167" s="96"/>
      <c r="AF167" s="96"/>
      <c r="AG167" s="96"/>
      <c r="AH167" s="97"/>
      <c r="AI167" s="96"/>
      <c r="AJ167" s="97"/>
      <c r="AK167" s="96"/>
      <c r="AL167" s="97"/>
      <c r="AM167" s="96"/>
      <c r="AN167" s="96"/>
      <c r="AO167" s="95"/>
      <c r="AP167" s="96"/>
      <c r="AQ167" s="96"/>
      <c r="AR167" s="96"/>
      <c r="AS167" s="95"/>
      <c r="AT167" s="96"/>
      <c r="AU167" s="95"/>
      <c r="AV167" s="96"/>
      <c r="AW167" s="96"/>
      <c r="AX167" s="98"/>
    </row>
    <row r="168" spans="1:50" x14ac:dyDescent="0.2">
      <c r="A168" s="99" t="s">
        <v>198</v>
      </c>
      <c r="B168" s="100"/>
      <c r="C168" s="100"/>
      <c r="D168" s="100"/>
      <c r="E168" s="100"/>
      <c r="F168" s="115"/>
      <c r="G168" s="100"/>
      <c r="H168" s="115"/>
      <c r="I168" s="100"/>
      <c r="J168" s="100"/>
      <c r="K168" s="100"/>
      <c r="L168" s="100"/>
      <c r="M168" s="100"/>
      <c r="N168" s="100"/>
      <c r="O168" s="115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  <c r="AB168" s="100"/>
      <c r="AC168" s="100"/>
      <c r="AD168" s="100"/>
      <c r="AE168" s="100"/>
      <c r="AF168" s="100"/>
      <c r="AG168" s="100"/>
      <c r="AH168" s="101"/>
      <c r="AI168" s="100"/>
      <c r="AJ168" s="101"/>
      <c r="AK168" s="100"/>
      <c r="AL168" s="181"/>
      <c r="AM168" s="100"/>
      <c r="AN168" s="100"/>
      <c r="AO168" s="115"/>
      <c r="AP168" s="100"/>
      <c r="AQ168" s="100"/>
      <c r="AR168" s="100"/>
      <c r="AS168" s="115"/>
      <c r="AT168" s="100"/>
      <c r="AU168" s="115"/>
      <c r="AV168" s="182"/>
      <c r="AW168" s="100"/>
      <c r="AX168" s="102"/>
    </row>
    <row r="169" spans="1:50" x14ac:dyDescent="0.2">
      <c r="A169" s="99" t="s">
        <v>199</v>
      </c>
      <c r="B169" s="100"/>
      <c r="C169" s="100"/>
      <c r="D169" s="100"/>
      <c r="E169" s="100"/>
      <c r="F169" s="115"/>
      <c r="G169" s="100"/>
      <c r="H169" s="115"/>
      <c r="I169" s="100"/>
      <c r="J169" s="100"/>
      <c r="K169" s="100"/>
      <c r="L169" s="100"/>
      <c r="M169" s="100"/>
      <c r="N169" s="100"/>
      <c r="O169" s="115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100"/>
      <c r="AG169" s="100"/>
      <c r="AH169" s="101"/>
      <c r="AI169" s="100"/>
      <c r="AJ169" s="101"/>
      <c r="AK169" s="100"/>
      <c r="AL169" s="181"/>
      <c r="AM169" s="100"/>
      <c r="AN169" s="100"/>
      <c r="AO169" s="115"/>
      <c r="AP169" s="100"/>
      <c r="AQ169" s="100"/>
      <c r="AR169" s="100"/>
      <c r="AS169" s="115"/>
      <c r="AT169" s="100"/>
      <c r="AU169" s="115"/>
      <c r="AV169" s="182"/>
      <c r="AW169" s="100"/>
      <c r="AX169" s="102"/>
    </row>
    <row r="170" spans="1:50" x14ac:dyDescent="0.2">
      <c r="A170" s="99" t="s">
        <v>200</v>
      </c>
      <c r="B170" s="100"/>
      <c r="C170" s="100"/>
      <c r="D170" s="100"/>
      <c r="E170" s="100"/>
      <c r="F170" s="115"/>
      <c r="G170" s="100"/>
      <c r="H170" s="115"/>
      <c r="I170" s="100"/>
      <c r="J170" s="100"/>
      <c r="K170" s="100"/>
      <c r="L170" s="100"/>
      <c r="M170" s="100"/>
      <c r="N170" s="100"/>
      <c r="O170" s="115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1"/>
      <c r="AI170" s="100"/>
      <c r="AJ170" s="101"/>
      <c r="AK170" s="100"/>
      <c r="AL170" s="181"/>
      <c r="AM170" s="100"/>
      <c r="AN170" s="100"/>
      <c r="AO170" s="115"/>
      <c r="AP170" s="100"/>
      <c r="AQ170" s="100"/>
      <c r="AR170" s="100"/>
      <c r="AS170" s="115"/>
      <c r="AT170" s="100"/>
      <c r="AU170" s="115"/>
      <c r="AV170" s="182"/>
      <c r="AW170" s="100"/>
      <c r="AX170" s="102"/>
    </row>
    <row r="171" spans="1:50" x14ac:dyDescent="0.2">
      <c r="A171" s="99" t="s">
        <v>201</v>
      </c>
      <c r="B171" s="100"/>
      <c r="C171" s="100"/>
      <c r="D171" s="100"/>
      <c r="E171" s="100"/>
      <c r="F171" s="115"/>
      <c r="G171" s="100"/>
      <c r="H171" s="115"/>
      <c r="I171" s="100"/>
      <c r="J171" s="100"/>
      <c r="K171" s="100"/>
      <c r="L171" s="100"/>
      <c r="M171" s="100"/>
      <c r="N171" s="100"/>
      <c r="O171" s="115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100"/>
      <c r="AG171" s="100"/>
      <c r="AH171" s="101"/>
      <c r="AI171" s="100"/>
      <c r="AJ171" s="101"/>
      <c r="AK171" s="100"/>
      <c r="AL171" s="181"/>
      <c r="AM171" s="100"/>
      <c r="AN171" s="100"/>
      <c r="AO171" s="115"/>
      <c r="AP171" s="100"/>
      <c r="AQ171" s="100"/>
      <c r="AR171" s="100"/>
      <c r="AS171" s="115"/>
      <c r="AT171" s="100"/>
      <c r="AU171" s="115"/>
      <c r="AV171" s="182"/>
      <c r="AW171" s="100"/>
      <c r="AX171" s="102"/>
    </row>
    <row r="172" spans="1:50" x14ac:dyDescent="0.2">
      <c r="A172" s="99" t="s">
        <v>202</v>
      </c>
      <c r="B172" s="100"/>
      <c r="C172" s="100"/>
      <c r="D172" s="100"/>
      <c r="E172" s="100"/>
      <c r="F172" s="115"/>
      <c r="G172" s="100"/>
      <c r="H172" s="115"/>
      <c r="I172" s="100"/>
      <c r="J172" s="100"/>
      <c r="K172" s="100"/>
      <c r="L172" s="100"/>
      <c r="M172" s="100"/>
      <c r="N172" s="100"/>
      <c r="O172" s="115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100"/>
      <c r="AG172" s="100"/>
      <c r="AH172" s="101"/>
      <c r="AI172" s="100"/>
      <c r="AJ172" s="101"/>
      <c r="AK172" s="100"/>
      <c r="AL172" s="181"/>
      <c r="AM172" s="100"/>
      <c r="AN172" s="100"/>
      <c r="AO172" s="115"/>
      <c r="AP172" s="100"/>
      <c r="AQ172" s="100"/>
      <c r="AR172" s="100"/>
      <c r="AS172" s="115"/>
      <c r="AT172" s="100"/>
      <c r="AU172" s="115"/>
      <c r="AV172" s="182"/>
      <c r="AW172" s="100"/>
      <c r="AX172" s="102"/>
    </row>
    <row r="173" spans="1:50" x14ac:dyDescent="0.2">
      <c r="A173" s="103"/>
      <c r="B173" s="104"/>
      <c r="C173" s="105"/>
      <c r="D173" s="106"/>
      <c r="E173" s="107"/>
      <c r="F173" s="106"/>
      <c r="G173" s="107"/>
      <c r="H173" s="106"/>
      <c r="I173" s="107"/>
      <c r="J173" s="107"/>
      <c r="K173" s="107"/>
      <c r="L173" s="107"/>
      <c r="M173" s="107"/>
      <c r="N173" s="107"/>
      <c r="O173" s="106"/>
      <c r="P173" s="107"/>
      <c r="Q173" s="107"/>
      <c r="R173" s="107"/>
      <c r="S173" s="106"/>
      <c r="T173" s="107"/>
      <c r="U173" s="106"/>
      <c r="V173" s="107"/>
      <c r="W173" s="104"/>
      <c r="X173" s="104"/>
      <c r="Y173" s="104"/>
      <c r="Z173" s="104"/>
      <c r="AA173" s="104"/>
      <c r="AB173" s="104"/>
      <c r="AC173" s="106"/>
      <c r="AD173" s="107"/>
      <c r="AE173" s="107"/>
      <c r="AF173" s="107"/>
      <c r="AG173" s="107"/>
      <c r="AH173" s="108"/>
      <c r="AI173" s="107"/>
      <c r="AJ173" s="108"/>
      <c r="AK173" s="107"/>
      <c r="AL173" s="108"/>
      <c r="AM173" s="107"/>
      <c r="AN173" s="107"/>
      <c r="AO173" s="106"/>
      <c r="AP173" s="107"/>
      <c r="AQ173" s="107"/>
      <c r="AR173" s="107"/>
      <c r="AS173" s="106"/>
      <c r="AT173" s="107"/>
      <c r="AU173" s="106"/>
      <c r="AV173" s="107"/>
      <c r="AW173" s="107"/>
      <c r="AX173" s="109"/>
    </row>
    <row r="174" spans="1:50" x14ac:dyDescent="0.2">
      <c r="B174" s="111"/>
      <c r="C174" s="80"/>
      <c r="D174" s="81"/>
      <c r="E174" s="82"/>
      <c r="F174" s="81"/>
      <c r="G174" s="82"/>
      <c r="H174" s="81"/>
      <c r="I174" s="82"/>
      <c r="J174" s="82"/>
      <c r="K174" s="82"/>
      <c r="L174" s="82"/>
      <c r="M174" s="82"/>
      <c r="N174" s="82"/>
      <c r="O174" s="81"/>
      <c r="P174" s="82"/>
      <c r="Q174" s="82"/>
      <c r="R174" s="82"/>
      <c r="S174" s="190"/>
      <c r="T174" s="191"/>
      <c r="U174" s="190"/>
      <c r="V174" s="191"/>
      <c r="W174" s="80"/>
      <c r="X174" s="80"/>
      <c r="Y174" s="80"/>
      <c r="Z174" s="80"/>
      <c r="AA174" s="80"/>
      <c r="AB174" s="80"/>
      <c r="AC174" s="83"/>
      <c r="AD174" s="82"/>
      <c r="AE174" s="82"/>
      <c r="AF174" s="82"/>
      <c r="AG174" s="82"/>
      <c r="AH174" s="81"/>
      <c r="AI174" s="82"/>
      <c r="AJ174" s="81"/>
      <c r="AK174" s="82"/>
      <c r="AL174" s="83"/>
      <c r="AM174" s="82"/>
      <c r="AN174" s="82"/>
      <c r="AO174" s="81"/>
      <c r="AP174" s="82"/>
      <c r="AQ174" s="82"/>
      <c r="AR174" s="82"/>
      <c r="AS174" s="81"/>
      <c r="AT174" s="82"/>
      <c r="AU174" s="81"/>
      <c r="AV174" s="82"/>
      <c r="AW174" s="82"/>
      <c r="AX174" s="82"/>
    </row>
    <row r="175" spans="1:50" x14ac:dyDescent="0.2">
      <c r="A175" s="4"/>
      <c r="B175" s="4"/>
      <c r="C175" s="112"/>
      <c r="D175" s="192"/>
      <c r="E175" s="193"/>
      <c r="F175" s="192"/>
      <c r="G175" s="193"/>
      <c r="H175" s="192"/>
      <c r="I175" s="193"/>
      <c r="J175" s="193"/>
      <c r="K175" s="193"/>
      <c r="L175" s="193"/>
      <c r="M175" s="193"/>
      <c r="N175" s="193"/>
      <c r="O175" s="192"/>
      <c r="P175" s="194"/>
      <c r="Q175" s="193"/>
      <c r="R175" s="193"/>
      <c r="S175" s="192"/>
      <c r="T175" s="194"/>
      <c r="U175" s="192"/>
      <c r="V175" s="194"/>
      <c r="W175" s="195"/>
      <c r="X175" s="195"/>
      <c r="Y175" s="195"/>
      <c r="Z175" s="195"/>
      <c r="AA175" s="195"/>
      <c r="AB175" s="195"/>
      <c r="AC175" s="192"/>
      <c r="AD175" s="192"/>
      <c r="AE175" s="192"/>
      <c r="AF175" s="192"/>
      <c r="AG175" s="192"/>
      <c r="AH175" s="192"/>
      <c r="AI175" s="196"/>
      <c r="AJ175" s="192"/>
      <c r="AK175" s="196"/>
      <c r="AL175" s="193"/>
      <c r="AM175" s="193"/>
      <c r="AN175" s="192"/>
      <c r="AO175" s="192"/>
      <c r="AP175" s="196"/>
      <c r="AQ175" s="192"/>
      <c r="AR175" s="192"/>
      <c r="AS175" s="192"/>
      <c r="AT175" s="196"/>
      <c r="AU175" s="192"/>
      <c r="AV175" s="194"/>
      <c r="AW175" s="193"/>
      <c r="AX175" s="193"/>
    </row>
    <row r="176" spans="1:50" x14ac:dyDescent="0.2">
      <c r="A176" s="4"/>
      <c r="B176" s="4"/>
      <c r="C176" s="112"/>
      <c r="D176" s="192"/>
      <c r="E176" s="193"/>
      <c r="F176" s="192"/>
      <c r="G176" s="193"/>
      <c r="H176" s="192"/>
      <c r="I176" s="193"/>
      <c r="J176" s="193"/>
      <c r="K176" s="193"/>
      <c r="L176" s="193"/>
      <c r="M176" s="193"/>
      <c r="N176" s="193"/>
      <c r="O176" s="192"/>
      <c r="P176" s="194"/>
      <c r="Q176" s="193"/>
      <c r="R176" s="193"/>
      <c r="S176" s="192"/>
      <c r="T176" s="194"/>
      <c r="U176" s="192"/>
      <c r="V176" s="194"/>
      <c r="W176" s="195"/>
      <c r="X176" s="195"/>
      <c r="Y176" s="195"/>
      <c r="Z176" s="195"/>
      <c r="AA176" s="195"/>
      <c r="AB176" s="195"/>
      <c r="AC176" s="192"/>
      <c r="AD176" s="192"/>
      <c r="AE176" s="192"/>
      <c r="AF176" s="192"/>
      <c r="AG176" s="192"/>
      <c r="AH176" s="192"/>
      <c r="AI176" s="196"/>
      <c r="AJ176" s="192"/>
      <c r="AK176" s="196"/>
      <c r="AL176" s="193"/>
      <c r="AM176" s="193"/>
      <c r="AN176" s="192"/>
      <c r="AO176" s="192"/>
      <c r="AP176" s="196"/>
      <c r="AQ176" s="192"/>
      <c r="AR176" s="192"/>
      <c r="AS176" s="192"/>
      <c r="AT176" s="196"/>
      <c r="AU176" s="192"/>
      <c r="AV176" s="194"/>
      <c r="AW176" s="193"/>
      <c r="AX176" s="193"/>
    </row>
    <row r="177" spans="1:50" x14ac:dyDescent="0.2">
      <c r="A177" s="4"/>
      <c r="B177" s="4"/>
      <c r="C177" s="112"/>
      <c r="D177" s="192"/>
      <c r="E177" s="193"/>
      <c r="F177" s="192"/>
      <c r="G177" s="193"/>
      <c r="H177" s="192"/>
      <c r="I177" s="193"/>
      <c r="J177" s="193"/>
      <c r="K177" s="193"/>
      <c r="L177" s="193"/>
      <c r="M177" s="193"/>
      <c r="N177" s="193"/>
      <c r="O177" s="192"/>
      <c r="P177" s="194"/>
      <c r="Q177" s="193"/>
      <c r="R177" s="193"/>
      <c r="S177" s="192"/>
      <c r="T177" s="194"/>
      <c r="U177" s="192"/>
      <c r="V177" s="194"/>
      <c r="W177" s="195"/>
      <c r="X177" s="195"/>
      <c r="Y177" s="195"/>
      <c r="Z177" s="195"/>
      <c r="AA177" s="195"/>
      <c r="AB177" s="195"/>
      <c r="AC177" s="192"/>
      <c r="AD177" s="192"/>
      <c r="AE177" s="192"/>
      <c r="AF177" s="192"/>
      <c r="AG177" s="192"/>
      <c r="AH177" s="192"/>
      <c r="AI177" s="196"/>
      <c r="AJ177" s="192"/>
      <c r="AK177" s="196"/>
      <c r="AL177" s="193"/>
      <c r="AM177" s="193"/>
      <c r="AN177" s="192"/>
      <c r="AO177" s="192"/>
      <c r="AP177" s="196"/>
      <c r="AQ177" s="192"/>
      <c r="AR177" s="192"/>
      <c r="AS177" s="192"/>
      <c r="AT177" s="196"/>
      <c r="AU177" s="192"/>
      <c r="AV177" s="194"/>
      <c r="AW177" s="193"/>
      <c r="AX177" s="193"/>
    </row>
    <row r="178" spans="1:50" x14ac:dyDescent="0.2">
      <c r="A178" s="4"/>
      <c r="B178" s="4"/>
      <c r="C178" s="112"/>
      <c r="D178" s="192"/>
      <c r="E178" s="193"/>
      <c r="F178" s="192"/>
      <c r="G178" s="193"/>
      <c r="H178" s="192"/>
      <c r="I178" s="193"/>
      <c r="J178" s="193"/>
      <c r="K178" s="193"/>
      <c r="L178" s="193"/>
      <c r="M178" s="193"/>
      <c r="N178" s="193"/>
      <c r="O178" s="192"/>
      <c r="P178" s="194"/>
      <c r="Q178" s="193"/>
      <c r="R178" s="193"/>
      <c r="S178" s="192"/>
      <c r="T178" s="194"/>
      <c r="U178" s="192"/>
      <c r="V178" s="194"/>
      <c r="W178" s="195"/>
      <c r="X178" s="195"/>
      <c r="Y178" s="195"/>
      <c r="Z178" s="195"/>
      <c r="AA178" s="195"/>
      <c r="AB178" s="195"/>
      <c r="AC178" s="192"/>
      <c r="AD178" s="192"/>
      <c r="AE178" s="192"/>
      <c r="AF178" s="192"/>
      <c r="AG178" s="192"/>
      <c r="AH178" s="192"/>
      <c r="AI178" s="196"/>
      <c r="AJ178" s="192"/>
      <c r="AK178" s="196"/>
      <c r="AL178" s="193"/>
      <c r="AM178" s="193"/>
      <c r="AN178" s="192"/>
      <c r="AO178" s="192"/>
      <c r="AP178" s="196"/>
      <c r="AQ178" s="192"/>
      <c r="AR178" s="192"/>
      <c r="AS178" s="192"/>
      <c r="AT178" s="196"/>
      <c r="AU178" s="192"/>
      <c r="AV178" s="194"/>
      <c r="AW178" s="193"/>
      <c r="AX178" s="193"/>
    </row>
    <row r="179" spans="1:50" x14ac:dyDescent="0.2">
      <c r="C179" s="112"/>
    </row>
    <row r="180" spans="1:50" x14ac:dyDescent="0.2">
      <c r="C180" s="112"/>
    </row>
    <row r="181" spans="1:50" x14ac:dyDescent="0.2">
      <c r="C181" s="112"/>
    </row>
    <row r="182" spans="1:50" x14ac:dyDescent="0.2">
      <c r="C182" s="112"/>
    </row>
    <row r="183" spans="1:50" x14ac:dyDescent="0.2">
      <c r="C183" s="112"/>
    </row>
    <row r="184" spans="1:50" x14ac:dyDescent="0.2">
      <c r="C184" s="112"/>
    </row>
    <row r="185" spans="1:50" x14ac:dyDescent="0.2">
      <c r="C185" s="112"/>
    </row>
    <row r="186" spans="1:50" x14ac:dyDescent="0.2">
      <c r="C186" s="112"/>
    </row>
    <row r="187" spans="1:50" x14ac:dyDescent="0.2">
      <c r="C187" s="112"/>
    </row>
    <row r="188" spans="1:50" x14ac:dyDescent="0.2">
      <c r="C188" s="112"/>
    </row>
    <row r="189" spans="1:50" x14ac:dyDescent="0.2">
      <c r="C189" s="112"/>
    </row>
    <row r="190" spans="1:50" x14ac:dyDescent="0.2">
      <c r="C190" s="112"/>
    </row>
    <row r="191" spans="1:50" x14ac:dyDescent="0.2">
      <c r="C191" s="112"/>
    </row>
    <row r="192" spans="1:50" x14ac:dyDescent="0.2">
      <c r="C192" s="112"/>
    </row>
    <row r="193" spans="3:3" x14ac:dyDescent="0.2">
      <c r="C193" s="112"/>
    </row>
    <row r="194" spans="3:3" x14ac:dyDescent="0.2">
      <c r="C194" s="112"/>
    </row>
    <row r="195" spans="3:3" x14ac:dyDescent="0.2">
      <c r="C195" s="112"/>
    </row>
    <row r="196" spans="3:3" x14ac:dyDescent="0.2">
      <c r="C196" s="112"/>
    </row>
    <row r="197" spans="3:3" x14ac:dyDescent="0.2">
      <c r="C197" s="112"/>
    </row>
    <row r="198" spans="3:3" x14ac:dyDescent="0.2">
      <c r="C198" s="112"/>
    </row>
    <row r="199" spans="3:3" x14ac:dyDescent="0.2">
      <c r="C199" s="112"/>
    </row>
    <row r="200" spans="3:3" x14ac:dyDescent="0.2">
      <c r="C200" s="112"/>
    </row>
    <row r="201" spans="3:3" x14ac:dyDescent="0.2">
      <c r="C201" s="112"/>
    </row>
    <row r="202" spans="3:3" x14ac:dyDescent="0.2">
      <c r="C202" s="112"/>
    </row>
    <row r="203" spans="3:3" x14ac:dyDescent="0.2">
      <c r="C203" s="112"/>
    </row>
    <row r="204" spans="3:3" x14ac:dyDescent="0.2">
      <c r="C204" s="112"/>
    </row>
    <row r="205" spans="3:3" x14ac:dyDescent="0.2">
      <c r="C205" s="112"/>
    </row>
    <row r="206" spans="3:3" x14ac:dyDescent="0.2">
      <c r="C206" s="112"/>
    </row>
    <row r="207" spans="3:3" x14ac:dyDescent="0.2">
      <c r="C207" s="112"/>
    </row>
    <row r="208" spans="3:3" x14ac:dyDescent="0.2">
      <c r="C208" s="112"/>
    </row>
    <row r="209" spans="3:3" x14ac:dyDescent="0.2">
      <c r="C209" s="112"/>
    </row>
    <row r="210" spans="3:3" x14ac:dyDescent="0.2">
      <c r="C210" s="112"/>
    </row>
    <row r="211" spans="3:3" x14ac:dyDescent="0.2">
      <c r="C211" s="112"/>
    </row>
    <row r="212" spans="3:3" x14ac:dyDescent="0.2">
      <c r="C212" s="112"/>
    </row>
    <row r="213" spans="3:3" x14ac:dyDescent="0.2">
      <c r="C213" s="112"/>
    </row>
    <row r="214" spans="3:3" x14ac:dyDescent="0.2">
      <c r="C214" s="112"/>
    </row>
    <row r="215" spans="3:3" x14ac:dyDescent="0.2">
      <c r="C215" s="112"/>
    </row>
    <row r="216" spans="3:3" x14ac:dyDescent="0.2">
      <c r="C216" s="112"/>
    </row>
    <row r="217" spans="3:3" x14ac:dyDescent="0.2">
      <c r="C217" s="112"/>
    </row>
    <row r="218" spans="3:3" x14ac:dyDescent="0.2">
      <c r="C218" s="112"/>
    </row>
    <row r="219" spans="3:3" x14ac:dyDescent="0.2">
      <c r="C219" s="112"/>
    </row>
    <row r="220" spans="3:3" x14ac:dyDescent="0.2">
      <c r="C220" s="112"/>
    </row>
    <row r="221" spans="3:3" x14ac:dyDescent="0.2">
      <c r="C221" s="112"/>
    </row>
    <row r="222" spans="3:3" x14ac:dyDescent="0.2">
      <c r="C222" s="112"/>
    </row>
    <row r="223" spans="3:3" x14ac:dyDescent="0.2">
      <c r="C223" s="112"/>
    </row>
    <row r="224" spans="3:3" x14ac:dyDescent="0.2">
      <c r="C224" s="112"/>
    </row>
    <row r="225" spans="3:3" x14ac:dyDescent="0.2">
      <c r="C225" s="112"/>
    </row>
    <row r="226" spans="3:3" x14ac:dyDescent="0.2">
      <c r="C226" s="112"/>
    </row>
    <row r="227" spans="3:3" x14ac:dyDescent="0.2">
      <c r="C227" s="112"/>
    </row>
    <row r="228" spans="3:3" x14ac:dyDescent="0.2">
      <c r="C228" s="112"/>
    </row>
    <row r="229" spans="3:3" x14ac:dyDescent="0.2">
      <c r="C229" s="112"/>
    </row>
    <row r="230" spans="3:3" x14ac:dyDescent="0.2">
      <c r="C230" s="112"/>
    </row>
    <row r="231" spans="3:3" x14ac:dyDescent="0.2">
      <c r="C231" s="112"/>
    </row>
    <row r="232" spans="3:3" x14ac:dyDescent="0.2">
      <c r="C232" s="112"/>
    </row>
    <row r="233" spans="3:3" x14ac:dyDescent="0.2">
      <c r="C233" s="112"/>
    </row>
    <row r="234" spans="3:3" x14ac:dyDescent="0.2">
      <c r="C234" s="112"/>
    </row>
    <row r="235" spans="3:3" x14ac:dyDescent="0.2">
      <c r="C235" s="112"/>
    </row>
    <row r="236" spans="3:3" x14ac:dyDescent="0.2">
      <c r="C236" s="112"/>
    </row>
    <row r="237" spans="3:3" x14ac:dyDescent="0.2">
      <c r="C237" s="112"/>
    </row>
    <row r="238" spans="3:3" x14ac:dyDescent="0.2">
      <c r="C238" s="112"/>
    </row>
    <row r="239" spans="3:3" x14ac:dyDescent="0.2">
      <c r="C239" s="112"/>
    </row>
    <row r="240" spans="3:3" x14ac:dyDescent="0.2">
      <c r="C240" s="112"/>
    </row>
    <row r="241" spans="3:3" x14ac:dyDescent="0.2">
      <c r="C241" s="112"/>
    </row>
    <row r="242" spans="3:3" x14ac:dyDescent="0.2">
      <c r="C242" s="112"/>
    </row>
    <row r="243" spans="3:3" x14ac:dyDescent="0.2">
      <c r="C243" s="112"/>
    </row>
    <row r="244" spans="3:3" x14ac:dyDescent="0.2">
      <c r="C244" s="112"/>
    </row>
    <row r="245" spans="3:3" x14ac:dyDescent="0.2">
      <c r="C245" s="112"/>
    </row>
    <row r="246" spans="3:3" x14ac:dyDescent="0.2">
      <c r="C246" s="112"/>
    </row>
    <row r="247" spans="3:3" x14ac:dyDescent="0.2">
      <c r="C247" s="112"/>
    </row>
    <row r="248" spans="3:3" x14ac:dyDescent="0.2">
      <c r="C248" s="112"/>
    </row>
    <row r="249" spans="3:3" x14ac:dyDescent="0.2">
      <c r="C249" s="112"/>
    </row>
    <row r="250" spans="3:3" x14ac:dyDescent="0.2">
      <c r="C250" s="112"/>
    </row>
    <row r="251" spans="3:3" x14ac:dyDescent="0.2">
      <c r="C251" s="112"/>
    </row>
    <row r="252" spans="3:3" x14ac:dyDescent="0.2">
      <c r="C252" s="112"/>
    </row>
    <row r="253" spans="3:3" x14ac:dyDescent="0.2">
      <c r="C253" s="112"/>
    </row>
    <row r="254" spans="3:3" x14ac:dyDescent="0.2">
      <c r="C254" s="112"/>
    </row>
    <row r="255" spans="3:3" x14ac:dyDescent="0.2">
      <c r="C255" s="112"/>
    </row>
    <row r="256" spans="3:3" x14ac:dyDescent="0.2">
      <c r="C256" s="112"/>
    </row>
    <row r="257" spans="3:3" x14ac:dyDescent="0.2">
      <c r="C257" s="112"/>
    </row>
    <row r="258" spans="3:3" x14ac:dyDescent="0.2">
      <c r="C258" s="112"/>
    </row>
    <row r="259" spans="3:3" x14ac:dyDescent="0.2">
      <c r="C259" s="112"/>
    </row>
    <row r="260" spans="3:3" x14ac:dyDescent="0.2">
      <c r="C260" s="112"/>
    </row>
    <row r="261" spans="3:3" x14ac:dyDescent="0.2">
      <c r="C261" s="112"/>
    </row>
    <row r="262" spans="3:3" x14ac:dyDescent="0.2">
      <c r="C262" s="112"/>
    </row>
    <row r="263" spans="3:3" x14ac:dyDescent="0.2">
      <c r="C263" s="112"/>
    </row>
    <row r="264" spans="3:3" x14ac:dyDescent="0.2">
      <c r="C264" s="112"/>
    </row>
    <row r="265" spans="3:3" x14ac:dyDescent="0.2">
      <c r="C265" s="112"/>
    </row>
    <row r="266" spans="3:3" x14ac:dyDescent="0.2">
      <c r="C266" s="112"/>
    </row>
    <row r="267" spans="3:3" x14ac:dyDescent="0.2">
      <c r="C267" s="112"/>
    </row>
    <row r="268" spans="3:3" x14ac:dyDescent="0.2">
      <c r="C268" s="112"/>
    </row>
    <row r="269" spans="3:3" x14ac:dyDescent="0.2">
      <c r="C269" s="112"/>
    </row>
    <row r="270" spans="3:3" x14ac:dyDescent="0.2">
      <c r="C270" s="112"/>
    </row>
    <row r="271" spans="3:3" x14ac:dyDescent="0.2">
      <c r="C271" s="112"/>
    </row>
    <row r="272" spans="3:3" x14ac:dyDescent="0.2">
      <c r="C272" s="112"/>
    </row>
    <row r="273" spans="3:3" x14ac:dyDescent="0.2">
      <c r="C273" s="112"/>
    </row>
    <row r="274" spans="3:3" x14ac:dyDescent="0.2">
      <c r="C274" s="112"/>
    </row>
    <row r="275" spans="3:3" x14ac:dyDescent="0.2">
      <c r="C275" s="112"/>
    </row>
    <row r="276" spans="3:3" x14ac:dyDescent="0.2">
      <c r="C276" s="112"/>
    </row>
    <row r="277" spans="3:3" x14ac:dyDescent="0.2">
      <c r="C277" s="112"/>
    </row>
    <row r="278" spans="3:3" x14ac:dyDescent="0.2">
      <c r="C278" s="112"/>
    </row>
    <row r="279" spans="3:3" x14ac:dyDescent="0.2">
      <c r="C279" s="112"/>
    </row>
    <row r="280" spans="3:3" x14ac:dyDescent="0.2">
      <c r="C280" s="112"/>
    </row>
    <row r="281" spans="3:3" x14ac:dyDescent="0.2">
      <c r="C281" s="112"/>
    </row>
    <row r="282" spans="3:3" x14ac:dyDescent="0.2">
      <c r="C282" s="112"/>
    </row>
    <row r="283" spans="3:3" x14ac:dyDescent="0.2">
      <c r="C283" s="112"/>
    </row>
    <row r="284" spans="3:3" x14ac:dyDescent="0.2">
      <c r="C284" s="112"/>
    </row>
    <row r="285" spans="3:3" x14ac:dyDescent="0.2">
      <c r="C285" s="112"/>
    </row>
    <row r="286" spans="3:3" x14ac:dyDescent="0.2">
      <c r="C286" s="112"/>
    </row>
    <row r="287" spans="3:3" x14ac:dyDescent="0.2">
      <c r="C287" s="112"/>
    </row>
  </sheetData>
  <sheetProtection password="F4BB" sheet="1" formatCells="0" formatColumns="0" formatRows="0"/>
  <sortState ref="A114:AX144">
    <sortCondition ref="A114"/>
  </sortState>
  <mergeCells count="9">
    <mergeCell ref="AH4:AK4"/>
    <mergeCell ref="AL4:AN4"/>
    <mergeCell ref="AO4:AR4"/>
    <mergeCell ref="AS4:AX4"/>
    <mergeCell ref="D4:E4"/>
    <mergeCell ref="F4:N4"/>
    <mergeCell ref="O4:R4"/>
    <mergeCell ref="S4:AB4"/>
    <mergeCell ref="AC4:AG4"/>
  </mergeCells>
  <phoneticPr fontId="0" type="noConversion"/>
  <printOptions horizontalCentered="1" gridLines="1"/>
  <pageMargins left="0.25" right="0.25" top="0.21" bottom="0.28000000000000003" header="0.12" footer="0.17"/>
  <pageSetup paperSize="9" scale="56" fitToWidth="2" fitToHeight="6" orientation="landscape" r:id="rId1"/>
  <headerFooter alignWithMargins="0">
    <oddFooter>Page &amp;P of &amp;N</oddFooter>
  </headerFooter>
  <rowBreaks count="3" manualBreakCount="3">
    <brk id="60" max="49" man="1"/>
    <brk id="111" max="49" man="1"/>
    <brk id="145" max="49" man="1"/>
  </rowBreaks>
  <colBreaks count="3" manualBreakCount="3">
    <brk id="18" max="173" man="1"/>
    <brk id="28" max="173" man="1"/>
    <brk id="37" max="17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workbookViewId="0">
      <pane ySplit="3" topLeftCell="A37" activePane="bottomLeft" state="frozen"/>
      <selection pane="bottomLeft" activeCell="L43" sqref="L43"/>
    </sheetView>
  </sheetViews>
  <sheetFormatPr defaultColWidth="11.42578125" defaultRowHeight="15" x14ac:dyDescent="0.25"/>
  <cols>
    <col min="1" max="1" width="27.85546875" style="227" bestFit="1" customWidth="1"/>
    <col min="2" max="2" width="5.5703125" style="260" bestFit="1" customWidth="1"/>
    <col min="3" max="3" width="8.42578125" style="261" bestFit="1" customWidth="1"/>
    <col min="4" max="4" width="9.7109375" style="261" bestFit="1" customWidth="1"/>
    <col min="5" max="5" width="9.42578125" style="261" bestFit="1" customWidth="1"/>
    <col min="6" max="6" width="12.42578125" style="261" customWidth="1"/>
    <col min="7" max="7" width="9.28515625" style="261" customWidth="1"/>
    <col min="8" max="8" width="9.85546875" style="261" customWidth="1"/>
    <col min="9" max="9" width="8.140625" style="261" bestFit="1" customWidth="1"/>
    <col min="10" max="10" width="9.5703125" style="233" customWidth="1"/>
    <col min="11" max="12" width="11.28515625" style="262" bestFit="1" customWidth="1"/>
    <col min="13" max="13" width="11.7109375" style="263" bestFit="1" customWidth="1"/>
    <col min="14" max="14" width="9.7109375" style="264" bestFit="1" customWidth="1"/>
    <col min="15" max="16" width="8.28515625" style="264" bestFit="1" customWidth="1"/>
    <col min="17" max="19" width="10.5703125" style="264" bestFit="1" customWidth="1"/>
    <col min="20" max="16384" width="11.42578125" style="233"/>
  </cols>
  <sheetData>
    <row r="1" spans="1:19" s="227" customFormat="1" ht="45" x14ac:dyDescent="0.25">
      <c r="A1" s="220"/>
      <c r="B1" s="221"/>
      <c r="C1" s="222" t="s">
        <v>207</v>
      </c>
      <c r="D1" s="221">
        <v>3604</v>
      </c>
      <c r="E1" s="221">
        <v>4076</v>
      </c>
      <c r="F1" s="221">
        <v>3620</v>
      </c>
      <c r="G1" s="222" t="s">
        <v>208</v>
      </c>
      <c r="H1" s="221">
        <v>4561</v>
      </c>
      <c r="I1" s="221" t="s">
        <v>209</v>
      </c>
      <c r="J1" s="223" t="s">
        <v>210</v>
      </c>
      <c r="K1" s="224" t="s">
        <v>211</v>
      </c>
      <c r="L1" s="224" t="s">
        <v>212</v>
      </c>
      <c r="M1" s="225" t="s">
        <v>213</v>
      </c>
      <c r="N1" s="226" t="s">
        <v>214</v>
      </c>
      <c r="O1" s="226" t="s">
        <v>215</v>
      </c>
      <c r="P1" s="226" t="s">
        <v>216</v>
      </c>
      <c r="Q1" s="226" t="s">
        <v>217</v>
      </c>
      <c r="R1" s="226" t="s">
        <v>218</v>
      </c>
      <c r="S1" s="226" t="s">
        <v>326</v>
      </c>
    </row>
    <row r="2" spans="1:19" s="227" customFormat="1" ht="14.25" customHeight="1" x14ac:dyDescent="0.25">
      <c r="A2" s="220"/>
      <c r="B2" s="221"/>
      <c r="C2" s="222">
        <v>14</v>
      </c>
      <c r="D2" s="221">
        <v>77</v>
      </c>
      <c r="E2" s="221">
        <v>19.100000000000001</v>
      </c>
      <c r="F2" s="221">
        <v>50</v>
      </c>
      <c r="G2" s="222">
        <v>7.5</v>
      </c>
      <c r="H2" s="221">
        <v>8.9</v>
      </c>
      <c r="I2" s="221"/>
      <c r="J2" s="220"/>
      <c r="K2" s="224"/>
      <c r="L2" s="224"/>
      <c r="M2" s="225"/>
      <c r="N2" s="226"/>
      <c r="O2" s="226"/>
      <c r="P2" s="226"/>
      <c r="Q2" s="226"/>
      <c r="R2" s="226"/>
      <c r="S2" s="226"/>
    </row>
    <row r="3" spans="1:19" s="227" customFormat="1" x14ac:dyDescent="0.25">
      <c r="A3" s="220"/>
      <c r="B3" s="221"/>
      <c r="C3" s="222" t="s">
        <v>219</v>
      </c>
      <c r="D3" s="221" t="s">
        <v>220</v>
      </c>
      <c r="E3" s="221" t="s">
        <v>221</v>
      </c>
      <c r="F3" s="221" t="s">
        <v>222</v>
      </c>
      <c r="G3" s="222"/>
      <c r="H3" s="221" t="s">
        <v>223</v>
      </c>
      <c r="I3" s="221"/>
      <c r="J3" s="220"/>
      <c r="K3" s="224"/>
      <c r="L3" s="224"/>
      <c r="M3" s="225"/>
      <c r="N3" s="226"/>
      <c r="O3" s="226"/>
      <c r="P3" s="226"/>
      <c r="Q3" s="226"/>
      <c r="R3" s="226"/>
      <c r="S3" s="226"/>
    </row>
    <row r="4" spans="1:19" x14ac:dyDescent="0.25">
      <c r="A4" s="228" t="s">
        <v>224</v>
      </c>
      <c r="B4" s="229">
        <v>2017</v>
      </c>
      <c r="C4" s="230">
        <v>12.563000000000001</v>
      </c>
      <c r="D4" s="230">
        <v>17.797000000000001</v>
      </c>
      <c r="E4" s="230">
        <v>14.523</v>
      </c>
      <c r="F4" s="230">
        <v>11.975</v>
      </c>
      <c r="G4" s="230">
        <v>20.196750000000002</v>
      </c>
      <c r="H4" s="230">
        <v>16.748000000000001</v>
      </c>
      <c r="I4" s="230"/>
      <c r="J4" s="231"/>
      <c r="K4" s="230"/>
      <c r="L4" s="230"/>
      <c r="M4" s="232"/>
      <c r="N4" s="232"/>
      <c r="O4" s="232"/>
      <c r="P4" s="232"/>
      <c r="Q4" s="232"/>
      <c r="R4" s="232"/>
      <c r="S4" s="232"/>
    </row>
    <row r="5" spans="1:19" x14ac:dyDescent="0.25">
      <c r="A5" s="234" t="s">
        <v>224</v>
      </c>
      <c r="B5" s="235">
        <v>2018</v>
      </c>
      <c r="C5" s="236">
        <v>13.191000000000001</v>
      </c>
      <c r="D5" s="236">
        <v>18.696999999999999</v>
      </c>
      <c r="E5" s="236">
        <v>15.249000000000001</v>
      </c>
      <c r="F5" s="236">
        <v>12.574</v>
      </c>
      <c r="G5" s="236"/>
      <c r="H5" s="236">
        <v>17.585000000000001</v>
      </c>
      <c r="I5" s="236"/>
      <c r="J5" s="237"/>
      <c r="K5" s="236"/>
      <c r="L5" s="236"/>
      <c r="M5" s="238"/>
      <c r="N5" s="238"/>
      <c r="O5" s="238"/>
      <c r="P5" s="238"/>
      <c r="Q5" s="238"/>
      <c r="R5" s="238"/>
      <c r="S5" s="238"/>
    </row>
    <row r="6" spans="1:19" x14ac:dyDescent="0.25">
      <c r="A6" s="228" t="s">
        <v>327</v>
      </c>
      <c r="B6" s="229">
        <v>2017</v>
      </c>
      <c r="C6" s="230">
        <v>12.33</v>
      </c>
      <c r="D6" s="230">
        <v>17.53</v>
      </c>
      <c r="E6" s="230">
        <v>14.2</v>
      </c>
      <c r="F6" s="230">
        <v>11.8</v>
      </c>
      <c r="G6" s="230"/>
      <c r="H6" s="230">
        <v>16.52</v>
      </c>
      <c r="I6" s="230"/>
      <c r="J6" s="231"/>
      <c r="K6" s="230"/>
      <c r="L6" s="230"/>
      <c r="M6" s="232"/>
      <c r="N6" s="232"/>
      <c r="O6" s="232"/>
      <c r="P6" s="232"/>
      <c r="Q6" s="232"/>
      <c r="R6" s="232"/>
      <c r="S6" s="232"/>
    </row>
    <row r="7" spans="1:19" x14ac:dyDescent="0.25">
      <c r="A7" s="234" t="s">
        <v>327</v>
      </c>
      <c r="B7" s="235">
        <v>2018</v>
      </c>
      <c r="C7" s="236">
        <v>13.128</v>
      </c>
      <c r="D7" s="236">
        <v>18.567</v>
      </c>
      <c r="E7" s="236"/>
      <c r="F7" s="236">
        <v>12.516</v>
      </c>
      <c r="G7" s="236">
        <v>21.213000000000001</v>
      </c>
      <c r="H7" s="236"/>
      <c r="I7" s="236"/>
      <c r="J7" s="237"/>
      <c r="K7" s="236"/>
      <c r="L7" s="236"/>
      <c r="M7" s="238"/>
      <c r="N7" s="238"/>
      <c r="O7" s="238"/>
      <c r="P7" s="238"/>
      <c r="Q7" s="238"/>
      <c r="R7" s="238"/>
      <c r="S7" s="238"/>
    </row>
    <row r="8" spans="1:19" x14ac:dyDescent="0.25">
      <c r="A8" s="228" t="s">
        <v>226</v>
      </c>
      <c r="B8" s="229">
        <v>2017</v>
      </c>
      <c r="C8" s="230">
        <v>12.199</v>
      </c>
      <c r="D8" s="230">
        <v>17.280999999999999</v>
      </c>
      <c r="E8" s="230">
        <v>13.708</v>
      </c>
      <c r="F8" s="230">
        <v>11.629</v>
      </c>
      <c r="G8" s="230">
        <f>G7*1.055</f>
        <v>22.379715000000001</v>
      </c>
      <c r="H8" s="230">
        <v>15.808</v>
      </c>
      <c r="I8" s="230"/>
      <c r="J8" s="231"/>
      <c r="K8" s="230"/>
      <c r="L8" s="230"/>
      <c r="M8" s="232"/>
      <c r="N8" s="232"/>
      <c r="O8" s="232"/>
      <c r="P8" s="232"/>
      <c r="Q8" s="232"/>
      <c r="R8" s="232"/>
      <c r="S8" s="232"/>
    </row>
    <row r="9" spans="1:19" x14ac:dyDescent="0.25">
      <c r="A9" s="234" t="s">
        <v>226</v>
      </c>
      <c r="B9" s="235">
        <v>2018</v>
      </c>
      <c r="C9" s="236">
        <v>12.808999999999999</v>
      </c>
      <c r="D9" s="236">
        <v>18.145</v>
      </c>
      <c r="E9" s="236">
        <v>11.826000000000001</v>
      </c>
      <c r="F9" s="236">
        <v>12.21</v>
      </c>
      <c r="G9" s="236"/>
      <c r="H9" s="236">
        <v>16.597999999999999</v>
      </c>
      <c r="I9" s="236"/>
      <c r="J9" s="237"/>
      <c r="K9" s="236"/>
      <c r="L9" s="236"/>
      <c r="M9" s="238"/>
      <c r="N9" s="238"/>
      <c r="O9" s="238"/>
      <c r="P9" s="238"/>
      <c r="Q9" s="238"/>
      <c r="R9" s="238"/>
      <c r="S9" s="238"/>
    </row>
    <row r="10" spans="1:19" x14ac:dyDescent="0.25">
      <c r="A10" s="228" t="s">
        <v>227</v>
      </c>
      <c r="B10" s="229">
        <v>2017</v>
      </c>
      <c r="C10" s="230">
        <v>12.603999999999999</v>
      </c>
      <c r="D10" s="230">
        <v>17.527000000000001</v>
      </c>
      <c r="E10" s="230">
        <v>13.903</v>
      </c>
      <c r="F10" s="230">
        <v>11.795</v>
      </c>
      <c r="G10" s="230">
        <f>G8</f>
        <v>22.379715000000001</v>
      </c>
      <c r="H10" s="230">
        <v>16.033000000000001</v>
      </c>
      <c r="I10" s="230"/>
      <c r="J10" s="231"/>
      <c r="K10" s="230"/>
      <c r="L10" s="230"/>
      <c r="M10" s="232"/>
      <c r="N10" s="232"/>
      <c r="O10" s="232"/>
      <c r="P10" s="232"/>
      <c r="Q10" s="232"/>
      <c r="R10" s="232"/>
      <c r="S10" s="232"/>
    </row>
    <row r="11" spans="1:19" x14ac:dyDescent="0.25">
      <c r="A11" s="234" t="s">
        <v>227</v>
      </c>
      <c r="B11" s="235">
        <v>2018</v>
      </c>
      <c r="C11" s="236">
        <v>12.991</v>
      </c>
      <c r="D11" s="236">
        <v>18.402999999999999</v>
      </c>
      <c r="E11" s="236">
        <v>14.598000000000001</v>
      </c>
      <c r="F11" s="236">
        <v>12.385</v>
      </c>
      <c r="G11" s="236"/>
      <c r="H11" s="236">
        <v>16.934999999999999</v>
      </c>
      <c r="I11" s="236"/>
      <c r="J11" s="237"/>
      <c r="K11" s="236"/>
      <c r="L11" s="236"/>
      <c r="M11" s="238"/>
      <c r="N11" s="238"/>
      <c r="O11" s="238"/>
      <c r="P11" s="238"/>
      <c r="Q11" s="238"/>
      <c r="R11" s="238"/>
      <c r="S11" s="238"/>
    </row>
    <row r="12" spans="1:19" x14ac:dyDescent="0.25">
      <c r="A12" s="228" t="s">
        <v>228</v>
      </c>
      <c r="B12" s="229">
        <v>2017</v>
      </c>
      <c r="C12" s="230">
        <v>12.34</v>
      </c>
      <c r="D12" s="230">
        <v>17.48</v>
      </c>
      <c r="E12" s="230">
        <v>14.16</v>
      </c>
      <c r="F12" s="230">
        <v>11.78</v>
      </c>
      <c r="G12" s="230"/>
      <c r="H12" s="230">
        <v>16.489999999999998</v>
      </c>
      <c r="I12" s="230"/>
      <c r="J12" s="231"/>
      <c r="K12" s="230"/>
      <c r="L12" s="230"/>
      <c r="M12" s="232"/>
      <c r="N12" s="232"/>
      <c r="O12" s="232"/>
      <c r="P12" s="232"/>
      <c r="Q12" s="232"/>
      <c r="R12" s="232"/>
      <c r="S12" s="232"/>
    </row>
    <row r="13" spans="1:19" x14ac:dyDescent="0.25">
      <c r="A13" s="234" t="s">
        <v>228</v>
      </c>
      <c r="B13" s="235">
        <v>2018</v>
      </c>
      <c r="C13" s="236">
        <v>13.114000000000001</v>
      </c>
      <c r="D13" s="236">
        <v>18.559000000000001</v>
      </c>
      <c r="E13" s="236">
        <v>10.093999999999999</v>
      </c>
      <c r="F13" s="236">
        <v>12.488</v>
      </c>
      <c r="G13" s="236">
        <v>21.16</v>
      </c>
      <c r="H13" s="236">
        <v>17.471</v>
      </c>
      <c r="I13" s="236"/>
      <c r="J13" s="237"/>
      <c r="K13" s="236"/>
      <c r="L13" s="236"/>
      <c r="M13" s="238"/>
      <c r="N13" s="238"/>
      <c r="O13" s="238"/>
      <c r="P13" s="238"/>
      <c r="Q13" s="238"/>
      <c r="R13" s="238"/>
      <c r="S13" s="238"/>
    </row>
    <row r="14" spans="1:19" x14ac:dyDescent="0.25">
      <c r="A14" s="228" t="s">
        <v>229</v>
      </c>
      <c r="B14" s="229">
        <v>2017</v>
      </c>
      <c r="C14" s="230">
        <v>11.86</v>
      </c>
      <c r="D14" s="230">
        <v>16.815000000000001</v>
      </c>
      <c r="E14" s="230">
        <v>13.71</v>
      </c>
      <c r="F14" s="230">
        <v>11.311999999999999</v>
      </c>
      <c r="G14" s="230">
        <v>19.187000000000001</v>
      </c>
      <c r="H14" s="230">
        <v>15.831</v>
      </c>
      <c r="I14" s="230"/>
      <c r="J14" s="231"/>
      <c r="K14" s="230"/>
      <c r="L14" s="230"/>
      <c r="M14" s="232"/>
      <c r="N14" s="232"/>
      <c r="O14" s="232"/>
      <c r="P14" s="232"/>
      <c r="Q14" s="232"/>
      <c r="R14" s="232"/>
      <c r="S14" s="232"/>
    </row>
    <row r="15" spans="1:19" x14ac:dyDescent="0.25">
      <c r="A15" s="228" t="s">
        <v>230</v>
      </c>
      <c r="B15" s="229">
        <v>2017</v>
      </c>
      <c r="C15" s="230">
        <v>12.193</v>
      </c>
      <c r="D15" s="230">
        <v>17.286999999999999</v>
      </c>
      <c r="E15" s="230">
        <v>14.099</v>
      </c>
      <c r="F15" s="230">
        <v>11.632</v>
      </c>
      <c r="G15" s="230">
        <v>19.707000000000001</v>
      </c>
      <c r="H15" s="230">
        <v>16.268999999999998</v>
      </c>
      <c r="I15" s="230"/>
      <c r="J15" s="231"/>
      <c r="K15" s="230"/>
      <c r="L15" s="230"/>
      <c r="M15" s="232"/>
      <c r="N15" s="232"/>
      <c r="O15" s="232"/>
      <c r="P15" s="232"/>
      <c r="Q15" s="232"/>
      <c r="R15" s="232"/>
      <c r="S15" s="232"/>
    </row>
    <row r="16" spans="1:19" x14ac:dyDescent="0.25">
      <c r="A16" s="228" t="s">
        <v>231</v>
      </c>
      <c r="B16" s="229">
        <v>2017</v>
      </c>
      <c r="C16" s="230">
        <v>12.193</v>
      </c>
      <c r="D16" s="230">
        <v>17.286999999999999</v>
      </c>
      <c r="E16" s="230">
        <v>14.099</v>
      </c>
      <c r="F16" s="230">
        <v>11.632</v>
      </c>
      <c r="G16" s="230">
        <v>19.707000000000001</v>
      </c>
      <c r="H16" s="230">
        <v>16.268999999999998</v>
      </c>
      <c r="I16" s="230"/>
      <c r="J16" s="231"/>
      <c r="K16" s="230"/>
      <c r="L16" s="230"/>
      <c r="M16" s="232"/>
      <c r="N16" s="232"/>
      <c r="O16" s="232"/>
      <c r="P16" s="232"/>
      <c r="Q16" s="232"/>
      <c r="R16" s="232"/>
      <c r="S16" s="232"/>
    </row>
    <row r="17" spans="1:19" ht="105" x14ac:dyDescent="0.25">
      <c r="A17" s="239" t="s">
        <v>232</v>
      </c>
      <c r="B17" s="229">
        <v>2017</v>
      </c>
      <c r="C17" s="230">
        <v>12.193</v>
      </c>
      <c r="D17" s="230">
        <v>17.286999999999999</v>
      </c>
      <c r="E17" s="230">
        <v>14.099</v>
      </c>
      <c r="F17" s="230">
        <v>11.632</v>
      </c>
      <c r="G17" s="230">
        <v>19.707000000000001</v>
      </c>
      <c r="H17" s="230">
        <v>16.268999999999998</v>
      </c>
      <c r="I17" s="230"/>
      <c r="J17" s="231"/>
      <c r="K17" s="230"/>
      <c r="L17" s="230"/>
      <c r="M17" s="232"/>
      <c r="N17" s="232"/>
      <c r="O17" s="232"/>
      <c r="P17" s="232"/>
      <c r="Q17" s="232"/>
      <c r="R17" s="232"/>
      <c r="S17" s="232"/>
    </row>
    <row r="18" spans="1:19" x14ac:dyDescent="0.25">
      <c r="A18" s="228" t="s">
        <v>233</v>
      </c>
      <c r="B18" s="229">
        <v>2017</v>
      </c>
      <c r="C18" s="230">
        <v>12.62</v>
      </c>
      <c r="D18" s="230">
        <v>17.902999999999999</v>
      </c>
      <c r="E18" s="230">
        <v>14.619</v>
      </c>
      <c r="F18" s="230">
        <v>12.05</v>
      </c>
      <c r="G18" s="230">
        <v>20.413</v>
      </c>
      <c r="H18" s="230">
        <v>16.87</v>
      </c>
      <c r="I18" s="230"/>
      <c r="J18" s="231"/>
      <c r="K18" s="230"/>
      <c r="L18" s="230"/>
      <c r="M18" s="232"/>
      <c r="N18" s="232"/>
      <c r="O18" s="232"/>
      <c r="P18" s="232"/>
      <c r="Q18" s="232"/>
      <c r="R18" s="232"/>
      <c r="S18" s="232"/>
    </row>
    <row r="19" spans="1:19" x14ac:dyDescent="0.25">
      <c r="A19" s="228" t="s">
        <v>234</v>
      </c>
      <c r="B19" s="229">
        <v>2017</v>
      </c>
      <c r="C19" s="230">
        <v>16.2</v>
      </c>
      <c r="D19" s="230">
        <v>22.948</v>
      </c>
      <c r="E19" s="230">
        <v>18.728000000000002</v>
      </c>
      <c r="F19" s="230">
        <v>15.44</v>
      </c>
      <c r="G19" s="230">
        <v>26.187000000000001</v>
      </c>
      <c r="H19" s="230">
        <v>21.6</v>
      </c>
      <c r="I19" s="230"/>
      <c r="J19" s="231"/>
      <c r="K19" s="230"/>
      <c r="L19" s="230"/>
      <c r="M19" s="232"/>
      <c r="N19" s="232"/>
      <c r="O19" s="232"/>
      <c r="P19" s="232"/>
      <c r="Q19" s="232"/>
      <c r="R19" s="232"/>
      <c r="S19" s="232"/>
    </row>
    <row r="20" spans="1:19" x14ac:dyDescent="0.25">
      <c r="A20" s="228" t="s">
        <v>235</v>
      </c>
      <c r="B20" s="229">
        <v>2017</v>
      </c>
      <c r="C20" s="230">
        <v>16.2</v>
      </c>
      <c r="D20" s="230">
        <v>22.948</v>
      </c>
      <c r="E20" s="230">
        <v>18.728000000000002</v>
      </c>
      <c r="F20" s="230">
        <v>15.44</v>
      </c>
      <c r="G20" s="230">
        <v>26.187000000000001</v>
      </c>
      <c r="H20" s="230">
        <v>21.6</v>
      </c>
      <c r="I20" s="230"/>
      <c r="J20" s="231"/>
      <c r="K20" s="230"/>
      <c r="L20" s="230"/>
      <c r="M20" s="232"/>
      <c r="N20" s="232"/>
      <c r="O20" s="232"/>
      <c r="P20" s="232"/>
      <c r="Q20" s="232"/>
      <c r="R20" s="232"/>
      <c r="S20" s="232"/>
    </row>
    <row r="21" spans="1:19" ht="105" x14ac:dyDescent="0.25">
      <c r="A21" s="239" t="s">
        <v>236</v>
      </c>
      <c r="B21" s="229">
        <v>2017</v>
      </c>
      <c r="C21" s="230">
        <v>16.2</v>
      </c>
      <c r="D21" s="230">
        <v>22.948</v>
      </c>
      <c r="E21" s="230">
        <v>14.4</v>
      </c>
      <c r="F21" s="230">
        <v>15.44</v>
      </c>
      <c r="G21" s="230">
        <v>26.187000000000001</v>
      </c>
      <c r="H21" s="230">
        <v>16.600000000000001</v>
      </c>
      <c r="I21" s="230"/>
      <c r="J21" s="231"/>
      <c r="K21" s="230"/>
      <c r="L21" s="230"/>
      <c r="M21" s="232"/>
      <c r="N21" s="232"/>
      <c r="O21" s="232"/>
      <c r="P21" s="232"/>
      <c r="Q21" s="232"/>
      <c r="R21" s="232"/>
      <c r="S21" s="232"/>
    </row>
    <row r="22" spans="1:19" x14ac:dyDescent="0.25">
      <c r="A22" s="234" t="s">
        <v>229</v>
      </c>
      <c r="B22" s="235">
        <v>2018</v>
      </c>
      <c r="C22" s="236">
        <v>12.513</v>
      </c>
      <c r="D22" s="236">
        <v>17.722999999999999</v>
      </c>
      <c r="E22" s="236">
        <v>14.468999999999999</v>
      </c>
      <c r="F22" s="236">
        <v>11.922000000000001</v>
      </c>
      <c r="G22" s="236">
        <v>20.225999999999999</v>
      </c>
      <c r="H22" s="236">
        <v>16.684999999999999</v>
      </c>
      <c r="I22" s="236"/>
      <c r="J22" s="237"/>
      <c r="K22" s="236"/>
      <c r="L22" s="236"/>
      <c r="M22" s="238"/>
      <c r="N22" s="238"/>
      <c r="O22" s="238"/>
      <c r="P22" s="238"/>
      <c r="Q22" s="238"/>
      <c r="R22" s="238"/>
      <c r="S22" s="238"/>
    </row>
    <row r="23" spans="1:19" x14ac:dyDescent="0.25">
      <c r="A23" s="234" t="s">
        <v>230</v>
      </c>
      <c r="B23" s="235">
        <v>2018</v>
      </c>
      <c r="C23" s="236">
        <v>12.863</v>
      </c>
      <c r="D23" s="236">
        <v>18.22</v>
      </c>
      <c r="E23" s="236">
        <v>14.858000000000001</v>
      </c>
      <c r="F23" s="236">
        <v>12.26</v>
      </c>
      <c r="G23" s="236">
        <v>20.773</v>
      </c>
      <c r="H23" s="236">
        <v>17.149000000000001</v>
      </c>
      <c r="I23" s="236"/>
      <c r="J23" s="237"/>
      <c r="K23" s="236"/>
      <c r="L23" s="236"/>
      <c r="M23" s="238"/>
      <c r="N23" s="238"/>
      <c r="O23" s="238"/>
      <c r="P23" s="238"/>
      <c r="Q23" s="238"/>
      <c r="R23" s="238"/>
      <c r="S23" s="238"/>
    </row>
    <row r="24" spans="1:19" x14ac:dyDescent="0.25">
      <c r="A24" s="234" t="s">
        <v>231</v>
      </c>
      <c r="B24" s="235">
        <v>2018</v>
      </c>
      <c r="C24" s="236">
        <v>12.863</v>
      </c>
      <c r="D24" s="236">
        <v>18.22</v>
      </c>
      <c r="E24" s="236">
        <v>14.858000000000001</v>
      </c>
      <c r="F24" s="236">
        <v>12.26</v>
      </c>
      <c r="G24" s="236">
        <v>20.773</v>
      </c>
      <c r="H24" s="236">
        <v>17.149000000000001</v>
      </c>
      <c r="I24" s="236"/>
      <c r="J24" s="237"/>
      <c r="K24" s="236"/>
      <c r="L24" s="236"/>
      <c r="M24" s="238"/>
      <c r="N24" s="238"/>
      <c r="O24" s="238"/>
      <c r="P24" s="238"/>
      <c r="Q24" s="238"/>
      <c r="R24" s="238"/>
      <c r="S24" s="238"/>
    </row>
    <row r="25" spans="1:19" ht="105" x14ac:dyDescent="0.25">
      <c r="A25" s="240" t="s">
        <v>232</v>
      </c>
      <c r="B25" s="235">
        <v>2018</v>
      </c>
      <c r="C25" s="236">
        <f>C31:R31</f>
        <v>13.135999999999999</v>
      </c>
      <c r="D25" s="236">
        <f t="shared" ref="D25:S25" si="0">D31:S31</f>
        <v>18.605</v>
      </c>
      <c r="E25" s="236">
        <f t="shared" si="0"/>
        <v>15.183</v>
      </c>
      <c r="F25" s="236">
        <f t="shared" si="0"/>
        <v>12.52</v>
      </c>
      <c r="G25" s="236">
        <f t="shared" si="0"/>
        <v>21.24</v>
      </c>
      <c r="H25" s="236">
        <f t="shared" si="0"/>
        <v>17.5</v>
      </c>
      <c r="I25" s="236">
        <f t="shared" si="0"/>
        <v>0</v>
      </c>
      <c r="J25" s="236">
        <f t="shared" si="0"/>
        <v>0</v>
      </c>
      <c r="K25" s="236">
        <f t="shared" si="0"/>
        <v>0</v>
      </c>
      <c r="L25" s="236">
        <f t="shared" si="0"/>
        <v>0</v>
      </c>
      <c r="M25" s="236">
        <f t="shared" si="0"/>
        <v>0</v>
      </c>
      <c r="N25" s="236">
        <f t="shared" si="0"/>
        <v>0</v>
      </c>
      <c r="O25" s="236">
        <f t="shared" si="0"/>
        <v>0</v>
      </c>
      <c r="P25" s="236">
        <f t="shared" si="0"/>
        <v>0</v>
      </c>
      <c r="Q25" s="236">
        <f t="shared" si="0"/>
        <v>0</v>
      </c>
      <c r="R25" s="236">
        <f t="shared" si="0"/>
        <v>0</v>
      </c>
      <c r="S25" s="236">
        <f t="shared" si="0"/>
        <v>0</v>
      </c>
    </row>
    <row r="26" spans="1:19" x14ac:dyDescent="0.25">
      <c r="A26" s="234" t="s">
        <v>233</v>
      </c>
      <c r="B26" s="235">
        <v>2018</v>
      </c>
      <c r="C26" s="236">
        <v>13.3</v>
      </c>
      <c r="D26" s="236">
        <v>18.86</v>
      </c>
      <c r="E26" s="236">
        <v>15.404</v>
      </c>
      <c r="F26" s="236">
        <v>12.698</v>
      </c>
      <c r="G26" s="236">
        <v>21.52</v>
      </c>
      <c r="H26" s="236">
        <v>17.786000000000001</v>
      </c>
      <c r="I26" s="236"/>
      <c r="J26" s="237"/>
      <c r="K26" s="236"/>
      <c r="L26" s="236"/>
      <c r="M26" s="238"/>
      <c r="N26" s="238"/>
      <c r="O26" s="238"/>
      <c r="P26" s="238"/>
      <c r="Q26" s="238"/>
      <c r="R26" s="238"/>
      <c r="S26" s="238"/>
    </row>
    <row r="27" spans="1:19" x14ac:dyDescent="0.25">
      <c r="A27" s="234" t="s">
        <v>234</v>
      </c>
      <c r="B27" s="235">
        <v>2018</v>
      </c>
      <c r="C27" s="236">
        <v>17.064</v>
      </c>
      <c r="D27" s="236">
        <v>24.187000000000001</v>
      </c>
      <c r="E27" s="236">
        <v>19.738</v>
      </c>
      <c r="F27" s="236">
        <v>16.274000000000001</v>
      </c>
      <c r="G27" s="236">
        <v>27.6</v>
      </c>
      <c r="H27" s="236">
        <v>22.76</v>
      </c>
      <c r="I27" s="236"/>
      <c r="J27" s="237"/>
      <c r="K27" s="236"/>
      <c r="L27" s="236"/>
      <c r="M27" s="238"/>
      <c r="N27" s="238"/>
      <c r="O27" s="238"/>
      <c r="P27" s="238"/>
      <c r="Q27" s="238"/>
      <c r="R27" s="238"/>
      <c r="S27" s="238"/>
    </row>
    <row r="28" spans="1:19" x14ac:dyDescent="0.25">
      <c r="A28" s="234" t="s">
        <v>235</v>
      </c>
      <c r="B28" s="235">
        <v>2018</v>
      </c>
      <c r="C28" s="236">
        <v>17.064</v>
      </c>
      <c r="D28" s="236">
        <v>24.187000000000001</v>
      </c>
      <c r="E28" s="236">
        <v>19.738</v>
      </c>
      <c r="F28" s="236">
        <v>16.274000000000001</v>
      </c>
      <c r="G28" s="236">
        <v>27.6</v>
      </c>
      <c r="H28" s="236">
        <v>22.76</v>
      </c>
      <c r="I28" s="236"/>
      <c r="J28" s="237"/>
      <c r="K28" s="236"/>
      <c r="L28" s="236"/>
      <c r="M28" s="238"/>
      <c r="N28" s="238"/>
      <c r="O28" s="238"/>
      <c r="P28" s="238"/>
      <c r="Q28" s="238"/>
      <c r="R28" s="238"/>
      <c r="S28" s="238"/>
    </row>
    <row r="29" spans="1:19" ht="105" x14ac:dyDescent="0.25">
      <c r="A29" s="240" t="s">
        <v>236</v>
      </c>
      <c r="B29" s="235">
        <v>2018</v>
      </c>
      <c r="C29" s="236">
        <v>17.064</v>
      </c>
      <c r="D29" s="236">
        <v>24.187000000000001</v>
      </c>
      <c r="E29" s="236">
        <v>15.183</v>
      </c>
      <c r="F29" s="236">
        <v>16.274000000000001</v>
      </c>
      <c r="G29" s="236">
        <v>27.6</v>
      </c>
      <c r="H29" s="236">
        <v>17.507000000000001</v>
      </c>
      <c r="I29" s="236"/>
      <c r="J29" s="237"/>
      <c r="K29" s="236"/>
      <c r="L29" s="236"/>
      <c r="M29" s="238"/>
      <c r="N29" s="238"/>
      <c r="O29" s="238"/>
      <c r="P29" s="238"/>
      <c r="Q29" s="238"/>
      <c r="R29" s="238"/>
      <c r="S29" s="238"/>
    </row>
    <row r="30" spans="1:19" x14ac:dyDescent="0.25">
      <c r="A30" s="228" t="s">
        <v>237</v>
      </c>
      <c r="B30" s="229">
        <v>2017</v>
      </c>
      <c r="C30" s="230">
        <v>12.46</v>
      </c>
      <c r="D30" s="230">
        <v>17.652000000000001</v>
      </c>
      <c r="E30" s="230">
        <v>14.403</v>
      </c>
      <c r="F30" s="230">
        <v>11.877000000000001</v>
      </c>
      <c r="G30" s="230">
        <v>20.146999999999998</v>
      </c>
      <c r="H30" s="230">
        <v>16.62</v>
      </c>
      <c r="I30" s="230"/>
      <c r="J30" s="231"/>
      <c r="K30" s="230"/>
      <c r="L30" s="230"/>
      <c r="M30" s="232"/>
      <c r="N30" s="232"/>
      <c r="O30" s="232"/>
      <c r="P30" s="232"/>
      <c r="Q30" s="232"/>
      <c r="R30" s="232"/>
      <c r="S30" s="232"/>
    </row>
    <row r="31" spans="1:19" x14ac:dyDescent="0.25">
      <c r="A31" s="234" t="s">
        <v>237</v>
      </c>
      <c r="B31" s="235">
        <v>2018</v>
      </c>
      <c r="C31" s="236">
        <v>13.135999999999999</v>
      </c>
      <c r="D31" s="236">
        <v>18.605</v>
      </c>
      <c r="E31" s="236">
        <v>15.183</v>
      </c>
      <c r="F31" s="236">
        <v>12.52</v>
      </c>
      <c r="G31" s="236">
        <v>21.24</v>
      </c>
      <c r="H31" s="236">
        <v>17.5</v>
      </c>
      <c r="I31" s="236"/>
      <c r="J31" s="237"/>
      <c r="K31" s="236"/>
      <c r="L31" s="236"/>
      <c r="M31" s="238"/>
      <c r="N31" s="238"/>
      <c r="O31" s="238"/>
      <c r="P31" s="238"/>
      <c r="Q31" s="238"/>
      <c r="R31" s="238"/>
      <c r="S31" s="238"/>
    </row>
    <row r="32" spans="1:19" x14ac:dyDescent="0.25">
      <c r="A32" s="228" t="s">
        <v>238</v>
      </c>
      <c r="B32" s="229">
        <v>2017</v>
      </c>
      <c r="C32" s="230">
        <v>12.824999999999999</v>
      </c>
      <c r="D32" s="230">
        <v>18.167000000000002</v>
      </c>
      <c r="E32" s="230">
        <v>14.826000000000001</v>
      </c>
      <c r="F32" s="230">
        <v>12.225</v>
      </c>
      <c r="G32" s="230"/>
      <c r="H32" s="230">
        <v>17.099</v>
      </c>
      <c r="I32" s="230">
        <v>20.709</v>
      </c>
      <c r="J32" s="231">
        <v>23.216000000000001</v>
      </c>
      <c r="K32" s="230"/>
      <c r="L32" s="230"/>
      <c r="M32" s="232"/>
      <c r="N32" s="232"/>
      <c r="O32" s="232"/>
      <c r="P32" s="232"/>
      <c r="Q32" s="232"/>
      <c r="R32" s="232"/>
      <c r="S32" s="232"/>
    </row>
    <row r="33" spans="1:19" x14ac:dyDescent="0.25">
      <c r="A33" s="234" t="s">
        <v>238</v>
      </c>
      <c r="B33" s="235">
        <v>2018</v>
      </c>
      <c r="C33" s="236">
        <v>13.62</v>
      </c>
      <c r="D33" s="236">
        <v>19.292999999999999</v>
      </c>
      <c r="E33" s="236">
        <v>15.744999999999999</v>
      </c>
      <c r="F33" s="236">
        <v>12.983000000000001</v>
      </c>
      <c r="G33" s="236"/>
      <c r="H33" s="236">
        <v>18.158999999999999</v>
      </c>
      <c r="I33" s="236">
        <v>21.992999999999999</v>
      </c>
      <c r="J33" s="237">
        <v>24.655999999999999</v>
      </c>
      <c r="K33" s="236"/>
      <c r="L33" s="236"/>
      <c r="M33" s="238"/>
      <c r="N33" s="238"/>
      <c r="O33" s="238"/>
      <c r="P33" s="238"/>
      <c r="Q33" s="238"/>
      <c r="R33" s="238"/>
      <c r="S33" s="238"/>
    </row>
    <row r="34" spans="1:19" x14ac:dyDescent="0.25">
      <c r="A34" s="228" t="s">
        <v>239</v>
      </c>
      <c r="B34" s="229">
        <v>2017</v>
      </c>
      <c r="C34" s="230">
        <v>12.92</v>
      </c>
      <c r="D34" s="230">
        <v>18.36</v>
      </c>
      <c r="E34" s="230">
        <v>14.88</v>
      </c>
      <c r="F34" s="230">
        <v>12.37</v>
      </c>
      <c r="G34" s="230"/>
      <c r="H34" s="230">
        <v>17.309999999999999</v>
      </c>
      <c r="I34" s="230"/>
      <c r="J34" s="231"/>
      <c r="K34" s="230"/>
      <c r="L34" s="230"/>
      <c r="M34" s="232"/>
      <c r="N34" s="232"/>
      <c r="O34" s="232"/>
      <c r="P34" s="232"/>
      <c r="Q34" s="232"/>
      <c r="R34" s="232"/>
      <c r="S34" s="232"/>
    </row>
    <row r="35" spans="1:19" x14ac:dyDescent="0.25">
      <c r="A35" s="234" t="s">
        <v>239</v>
      </c>
      <c r="B35" s="235">
        <v>2018</v>
      </c>
      <c r="C35" s="236">
        <v>13.736000000000001</v>
      </c>
      <c r="D35" s="236">
        <v>19.457999999999998</v>
      </c>
      <c r="E35" s="236">
        <v>10.581</v>
      </c>
      <c r="F35" s="236">
        <v>13.093999999999999</v>
      </c>
      <c r="G35" s="236">
        <v>0</v>
      </c>
      <c r="H35" s="236">
        <v>12.164</v>
      </c>
      <c r="I35" s="236"/>
      <c r="J35" s="237"/>
      <c r="K35" s="236"/>
      <c r="L35" s="236"/>
      <c r="M35" s="238"/>
      <c r="N35" s="238"/>
      <c r="O35" s="238"/>
      <c r="P35" s="238"/>
      <c r="Q35" s="238"/>
      <c r="R35" s="238"/>
      <c r="S35" s="238"/>
    </row>
    <row r="36" spans="1:19" x14ac:dyDescent="0.25">
      <c r="A36" s="228" t="s">
        <v>240</v>
      </c>
      <c r="B36" s="229">
        <v>2017</v>
      </c>
      <c r="C36" s="230">
        <v>13.11</v>
      </c>
      <c r="D36" s="230">
        <v>18.57</v>
      </c>
      <c r="E36" s="230">
        <v>15.1</v>
      </c>
      <c r="F36" s="230">
        <v>12.25</v>
      </c>
      <c r="G36" s="230"/>
      <c r="H36" s="230">
        <v>17.489999999999998</v>
      </c>
      <c r="I36" s="230"/>
      <c r="J36" s="231"/>
      <c r="K36" s="230"/>
      <c r="L36" s="230"/>
      <c r="M36" s="232"/>
      <c r="N36" s="232"/>
      <c r="O36" s="232"/>
      <c r="P36" s="232"/>
      <c r="Q36" s="232"/>
      <c r="R36" s="232"/>
      <c r="S36" s="232"/>
    </row>
    <row r="37" spans="1:19" x14ac:dyDescent="0.25">
      <c r="A37" s="234" t="s">
        <v>240</v>
      </c>
      <c r="B37" s="235">
        <v>2018</v>
      </c>
      <c r="C37" s="236">
        <v>13.448</v>
      </c>
      <c r="D37" s="236">
        <v>19.044</v>
      </c>
      <c r="E37" s="236">
        <v>13.366</v>
      </c>
      <c r="F37" s="236">
        <v>12.818</v>
      </c>
      <c r="G37" s="236">
        <v>21.72</v>
      </c>
      <c r="H37" s="236">
        <v>11.76</v>
      </c>
      <c r="I37" s="236"/>
      <c r="J37" s="237"/>
      <c r="K37" s="236"/>
      <c r="L37" s="236"/>
      <c r="M37" s="238"/>
      <c r="N37" s="238"/>
      <c r="O37" s="238"/>
      <c r="P37" s="238"/>
      <c r="Q37" s="238"/>
      <c r="R37" s="238"/>
      <c r="S37" s="238"/>
    </row>
    <row r="38" spans="1:19" x14ac:dyDescent="0.25">
      <c r="A38" s="228" t="s">
        <v>241</v>
      </c>
      <c r="B38" s="229">
        <v>2017</v>
      </c>
      <c r="C38" s="230">
        <v>12.85</v>
      </c>
      <c r="D38" s="230">
        <v>18.2</v>
      </c>
      <c r="E38" s="230">
        <v>14.85</v>
      </c>
      <c r="F38" s="230">
        <v>12.25</v>
      </c>
      <c r="G38" s="230"/>
      <c r="H38" s="230">
        <v>17.13</v>
      </c>
      <c r="I38" s="230"/>
      <c r="J38" s="231"/>
      <c r="K38" s="230"/>
      <c r="L38" s="230"/>
      <c r="M38" s="232"/>
      <c r="N38" s="232"/>
      <c r="O38" s="232"/>
      <c r="P38" s="232"/>
      <c r="Q38" s="232"/>
      <c r="R38" s="232"/>
      <c r="S38" s="232"/>
    </row>
    <row r="39" spans="1:19" x14ac:dyDescent="0.25">
      <c r="A39" s="234" t="s">
        <v>241</v>
      </c>
      <c r="B39" s="235">
        <v>2018</v>
      </c>
      <c r="C39" s="236">
        <v>13.581</v>
      </c>
      <c r="D39" s="236"/>
      <c r="E39" s="236"/>
      <c r="F39" s="236">
        <v>12.946999999999999</v>
      </c>
      <c r="G39" s="236"/>
      <c r="H39" s="236"/>
      <c r="I39" s="236"/>
      <c r="J39" s="237"/>
      <c r="K39" s="236"/>
      <c r="L39" s="236"/>
      <c r="M39" s="238"/>
      <c r="N39" s="238"/>
      <c r="O39" s="238"/>
      <c r="P39" s="238"/>
      <c r="Q39" s="238"/>
      <c r="R39" s="238"/>
      <c r="S39" s="238"/>
    </row>
    <row r="40" spans="1:19" x14ac:dyDescent="0.25">
      <c r="A40" s="228" t="s">
        <v>242</v>
      </c>
      <c r="B40" s="229">
        <v>2017</v>
      </c>
      <c r="C40" s="230">
        <v>12.682</v>
      </c>
      <c r="D40" s="230">
        <v>17.965</v>
      </c>
      <c r="E40" s="230">
        <v>14.661</v>
      </c>
      <c r="F40" s="230">
        <v>12.089</v>
      </c>
      <c r="G40" s="230">
        <v>22.957999999999998</v>
      </c>
      <c r="H40" s="230">
        <v>16.908999999999999</v>
      </c>
      <c r="I40" s="230">
        <v>20.478000000000002</v>
      </c>
      <c r="J40" s="231">
        <v>22.957999999999998</v>
      </c>
      <c r="K40" s="230"/>
      <c r="L40" s="230"/>
      <c r="M40" s="232"/>
      <c r="N40" s="232"/>
      <c r="O40" s="232"/>
      <c r="P40" s="232"/>
      <c r="Q40" s="232"/>
      <c r="R40" s="232"/>
      <c r="S40" s="232"/>
    </row>
    <row r="41" spans="1:19" x14ac:dyDescent="0.25">
      <c r="A41" s="234" t="s">
        <v>242</v>
      </c>
      <c r="B41" s="235">
        <v>2018</v>
      </c>
      <c r="C41" s="236">
        <v>12.682</v>
      </c>
      <c r="D41" s="236">
        <v>18.989000000000001</v>
      </c>
      <c r="E41" s="236">
        <v>15.496</v>
      </c>
      <c r="F41" s="236">
        <v>12.778</v>
      </c>
      <c r="G41" s="236"/>
      <c r="H41" s="236">
        <v>17.872</v>
      </c>
      <c r="I41" s="236">
        <v>21.646000000000001</v>
      </c>
      <c r="J41" s="237"/>
      <c r="K41" s="236"/>
      <c r="L41" s="236"/>
      <c r="M41" s="238"/>
      <c r="N41" s="238"/>
      <c r="O41" s="238"/>
      <c r="P41" s="238"/>
      <c r="Q41" s="238"/>
      <c r="R41" s="238"/>
      <c r="S41" s="238"/>
    </row>
    <row r="42" spans="1:19" x14ac:dyDescent="0.25">
      <c r="A42" s="228" t="s">
        <v>243</v>
      </c>
      <c r="B42" s="229">
        <v>2017</v>
      </c>
      <c r="C42" s="241">
        <v>43.679000000000002</v>
      </c>
      <c r="D42" s="241"/>
      <c r="E42" s="241"/>
      <c r="F42" s="241"/>
      <c r="G42" s="241"/>
      <c r="H42" s="241"/>
      <c r="I42" s="241"/>
      <c r="J42" s="242"/>
      <c r="K42" s="243">
        <f>($M42/$N42+O42*$C42)/Q42</f>
        <v>36.091873900293258</v>
      </c>
      <c r="L42" s="243">
        <f>($M42/$N42+P42*$C42)/R42</f>
        <v>35.837272353323229</v>
      </c>
      <c r="M42" s="244">
        <v>675330</v>
      </c>
      <c r="N42" s="245">
        <v>155</v>
      </c>
      <c r="O42" s="245">
        <v>282</v>
      </c>
      <c r="P42" s="245">
        <v>267</v>
      </c>
      <c r="Q42" s="245">
        <v>462</v>
      </c>
      <c r="R42" s="245">
        <v>447</v>
      </c>
      <c r="S42" s="245"/>
    </row>
    <row r="43" spans="1:19" x14ac:dyDescent="0.25">
      <c r="A43" s="234" t="s">
        <v>243</v>
      </c>
      <c r="B43" s="235">
        <v>2018</v>
      </c>
      <c r="C43" s="246">
        <v>46.518000000000001</v>
      </c>
      <c r="D43" s="246"/>
      <c r="E43" s="246"/>
      <c r="F43" s="246"/>
      <c r="G43" s="246"/>
      <c r="H43" s="246"/>
      <c r="I43" s="246"/>
      <c r="J43" s="247"/>
      <c r="K43" s="248">
        <f>($M43/$N43+O43*$C43)/Q43</f>
        <v>39.239369920402176</v>
      </c>
      <c r="L43" s="248">
        <f>($M43/$N43+P43*$C43)/R43</f>
        <v>38.995120588872048</v>
      </c>
      <c r="M43" s="249">
        <f>M42*1.15</f>
        <v>776629.49999999988</v>
      </c>
      <c r="N43" s="250">
        <v>155</v>
      </c>
      <c r="O43" s="250">
        <v>282</v>
      </c>
      <c r="P43" s="250">
        <v>267</v>
      </c>
      <c r="Q43" s="250">
        <v>462</v>
      </c>
      <c r="R43" s="250">
        <v>447</v>
      </c>
      <c r="S43" s="250"/>
    </row>
    <row r="44" spans="1:19" x14ac:dyDescent="0.25">
      <c r="A44" s="228" t="s">
        <v>244</v>
      </c>
      <c r="B44" s="229">
        <v>2017</v>
      </c>
      <c r="C44" s="241"/>
      <c r="D44" s="241"/>
      <c r="E44" s="241"/>
      <c r="F44" s="241"/>
      <c r="G44" s="241"/>
      <c r="H44" s="241"/>
      <c r="I44" s="241"/>
      <c r="J44" s="242"/>
      <c r="K44" s="230"/>
      <c r="L44" s="230"/>
      <c r="M44" s="251"/>
      <c r="N44" s="252"/>
      <c r="O44" s="252"/>
      <c r="P44" s="252"/>
      <c r="Q44" s="252"/>
      <c r="R44" s="252"/>
      <c r="S44" s="252"/>
    </row>
    <row r="45" spans="1:19" x14ac:dyDescent="0.25">
      <c r="A45" s="234" t="s">
        <v>244</v>
      </c>
      <c r="B45" s="235">
        <v>2018</v>
      </c>
      <c r="C45" s="246"/>
      <c r="D45" s="246"/>
      <c r="E45" s="246"/>
      <c r="F45" s="246"/>
      <c r="G45" s="246"/>
      <c r="H45" s="246"/>
      <c r="I45" s="246"/>
      <c r="J45" s="247"/>
      <c r="K45" s="236"/>
      <c r="L45" s="236"/>
      <c r="M45" s="253"/>
      <c r="N45" s="254"/>
      <c r="O45" s="254"/>
      <c r="P45" s="254"/>
      <c r="Q45" s="254"/>
      <c r="R45" s="254"/>
      <c r="S45" s="254"/>
    </row>
    <row r="46" spans="1:19" x14ac:dyDescent="0.25">
      <c r="A46" s="228" t="s">
        <v>245</v>
      </c>
      <c r="B46" s="229">
        <v>2017</v>
      </c>
      <c r="C46" s="241">
        <v>32.368000000000002</v>
      </c>
      <c r="D46" s="241"/>
      <c r="E46" s="241"/>
      <c r="F46" s="241"/>
      <c r="G46" s="241"/>
      <c r="H46" s="241"/>
      <c r="I46" s="241"/>
      <c r="J46" s="242"/>
      <c r="K46" s="243">
        <f>($M46/$N46+O46*$C46)/Q46</f>
        <v>31.519839259084847</v>
      </c>
      <c r="L46" s="243">
        <f>($M46/$N46+P46*$C46)/R46</f>
        <v>43.415918882648235</v>
      </c>
      <c r="M46" s="244">
        <v>675330</v>
      </c>
      <c r="N46" s="245">
        <v>155</v>
      </c>
      <c r="O46" s="245">
        <v>225.6</v>
      </c>
      <c r="P46" s="245">
        <v>213.6</v>
      </c>
      <c r="Q46" s="245">
        <v>369.9</v>
      </c>
      <c r="R46" s="245">
        <v>259.60000000000002</v>
      </c>
      <c r="S46" s="245"/>
    </row>
    <row r="47" spans="1:19" x14ac:dyDescent="0.25">
      <c r="A47" s="234" t="s">
        <v>245</v>
      </c>
      <c r="B47" s="235">
        <v>2018</v>
      </c>
      <c r="C47" s="246">
        <v>34.470999999999997</v>
      </c>
      <c r="D47" s="246"/>
      <c r="E47" s="246"/>
      <c r="F47" s="246"/>
      <c r="G47" s="246"/>
      <c r="H47" s="246"/>
      <c r="I47" s="246"/>
      <c r="J47" s="247"/>
      <c r="K47" s="248">
        <f>($M47/$N47+O47*$C47)/Q47</f>
        <v>31.886006284038537</v>
      </c>
      <c r="L47" s="248">
        <f>($M47/$N47+P47*$C47)/R47</f>
        <v>31.799261528469366</v>
      </c>
      <c r="M47" s="249">
        <f>M46*1.15</f>
        <v>776629.49999999988</v>
      </c>
      <c r="N47" s="250">
        <v>155</v>
      </c>
      <c r="O47" s="250">
        <v>282</v>
      </c>
      <c r="P47" s="250">
        <v>267</v>
      </c>
      <c r="Q47" s="250">
        <v>462</v>
      </c>
      <c r="R47" s="250">
        <v>447</v>
      </c>
      <c r="S47" s="250"/>
    </row>
    <row r="48" spans="1:19" x14ac:dyDescent="0.25">
      <c r="A48" s="220"/>
      <c r="B48" s="221"/>
      <c r="C48" s="255"/>
      <c r="D48" s="255"/>
      <c r="E48" s="255"/>
      <c r="F48" s="255"/>
      <c r="G48" s="255"/>
      <c r="H48" s="255"/>
      <c r="I48" s="255"/>
      <c r="J48" s="256"/>
      <c r="K48" s="257"/>
      <c r="L48" s="257"/>
      <c r="M48" s="258"/>
      <c r="N48" s="259"/>
      <c r="O48" s="259"/>
      <c r="P48" s="259"/>
      <c r="Q48" s="259"/>
      <c r="R48" s="259"/>
      <c r="S48" s="259"/>
    </row>
    <row r="49" spans="1:19" x14ac:dyDescent="0.25">
      <c r="A49" s="228" t="s">
        <v>328</v>
      </c>
      <c r="B49" s="229">
        <v>2017</v>
      </c>
      <c r="C49" s="230"/>
      <c r="D49" s="230"/>
      <c r="E49" s="230"/>
      <c r="F49" s="230"/>
      <c r="G49" s="230"/>
      <c r="H49" s="230"/>
      <c r="I49" s="241"/>
      <c r="J49" s="242"/>
      <c r="K49" s="230"/>
      <c r="L49" s="230"/>
      <c r="M49" s="251"/>
      <c r="N49" s="252"/>
      <c r="O49" s="252"/>
      <c r="P49" s="252"/>
      <c r="Q49" s="252"/>
      <c r="R49" s="252"/>
      <c r="S49" s="252"/>
    </row>
    <row r="50" spans="1:19" x14ac:dyDescent="0.25">
      <c r="A50" s="234" t="s">
        <v>328</v>
      </c>
      <c r="B50" s="235">
        <v>2018</v>
      </c>
      <c r="C50" s="236">
        <v>13.964</v>
      </c>
      <c r="D50" s="236">
        <v>19.777000000000001</v>
      </c>
      <c r="E50" s="236">
        <v>10.77</v>
      </c>
      <c r="F50" s="236">
        <v>13.31</v>
      </c>
      <c r="G50" s="236">
        <v>22.547000000000001</v>
      </c>
      <c r="H50" s="236">
        <v>12.215999999999999</v>
      </c>
      <c r="I50" s="246"/>
      <c r="J50" s="247"/>
      <c r="K50" s="236"/>
      <c r="L50" s="236"/>
      <c r="M50" s="253"/>
      <c r="N50" s="254"/>
      <c r="O50" s="254"/>
      <c r="P50" s="254"/>
      <c r="Q50" s="254"/>
      <c r="R50" s="254"/>
      <c r="S50" s="254"/>
    </row>
    <row r="51" spans="1:19" x14ac:dyDescent="0.25">
      <c r="A51" s="228" t="s">
        <v>329</v>
      </c>
      <c r="B51" s="229">
        <v>2017</v>
      </c>
      <c r="C51" s="230"/>
      <c r="D51" s="230"/>
      <c r="E51" s="230"/>
      <c r="F51" s="230"/>
      <c r="G51" s="230"/>
      <c r="H51" s="230"/>
      <c r="I51" s="241"/>
      <c r="J51" s="242"/>
      <c r="K51" s="230"/>
      <c r="L51" s="230"/>
      <c r="M51" s="251"/>
      <c r="N51" s="252"/>
      <c r="O51" s="252"/>
      <c r="P51" s="252"/>
      <c r="Q51" s="252"/>
      <c r="R51" s="252"/>
      <c r="S51" s="252"/>
    </row>
    <row r="52" spans="1:19" x14ac:dyDescent="0.25">
      <c r="A52" s="234" t="s">
        <v>329</v>
      </c>
      <c r="B52" s="235">
        <v>2018</v>
      </c>
      <c r="C52" s="236">
        <v>12.385</v>
      </c>
      <c r="D52" s="236">
        <v>17.545000000000002</v>
      </c>
      <c r="E52" s="236"/>
      <c r="F52" s="236">
        <v>11.808</v>
      </c>
      <c r="G52" s="236">
        <v>20.013000000000002</v>
      </c>
      <c r="H52" s="236"/>
      <c r="I52" s="246"/>
      <c r="J52" s="247"/>
      <c r="K52" s="236"/>
      <c r="L52" s="236"/>
      <c r="M52" s="253"/>
      <c r="N52" s="254"/>
      <c r="O52" s="254"/>
      <c r="P52" s="254"/>
      <c r="Q52" s="254"/>
      <c r="R52" s="254"/>
      <c r="S52" s="254"/>
    </row>
    <row r="53" spans="1:19" x14ac:dyDescent="0.25">
      <c r="A53" s="228" t="s">
        <v>330</v>
      </c>
      <c r="B53" s="229">
        <v>2017</v>
      </c>
      <c r="C53" s="230"/>
      <c r="D53" s="230"/>
      <c r="E53" s="230"/>
      <c r="F53" s="230"/>
      <c r="G53" s="230"/>
      <c r="H53" s="230"/>
      <c r="I53" s="241"/>
      <c r="J53" s="242"/>
      <c r="K53" s="230"/>
      <c r="L53" s="230"/>
      <c r="M53" s="251"/>
      <c r="N53" s="252"/>
      <c r="O53" s="252"/>
      <c r="P53" s="252"/>
      <c r="Q53" s="252"/>
      <c r="R53" s="252"/>
      <c r="S53" s="252"/>
    </row>
    <row r="54" spans="1:19" x14ac:dyDescent="0.25">
      <c r="A54" s="234" t="s">
        <v>330</v>
      </c>
      <c r="B54" s="235">
        <v>2018</v>
      </c>
      <c r="C54" s="236"/>
      <c r="D54" s="236"/>
      <c r="E54" s="236"/>
      <c r="F54" s="236"/>
      <c r="G54" s="236"/>
      <c r="H54" s="236"/>
      <c r="I54" s="246"/>
      <c r="J54" s="247"/>
      <c r="K54" s="236"/>
      <c r="L54" s="236"/>
      <c r="M54" s="253"/>
      <c r="N54" s="254"/>
      <c r="O54" s="254"/>
      <c r="P54" s="254"/>
      <c r="Q54" s="254"/>
      <c r="R54" s="254"/>
      <c r="S54" s="236">
        <v>12.14</v>
      </c>
    </row>
    <row r="55" spans="1:19" x14ac:dyDescent="0.25">
      <c r="A55" s="228" t="s">
        <v>331</v>
      </c>
      <c r="B55" s="229">
        <v>2017</v>
      </c>
      <c r="C55" s="230"/>
      <c r="D55" s="230"/>
      <c r="E55" s="230"/>
      <c r="F55" s="230"/>
      <c r="G55" s="230"/>
      <c r="H55" s="230"/>
      <c r="I55" s="241"/>
      <c r="J55" s="242"/>
      <c r="K55" s="230"/>
      <c r="L55" s="230"/>
      <c r="M55" s="251"/>
      <c r="N55" s="252"/>
      <c r="O55" s="252"/>
      <c r="P55" s="252"/>
      <c r="Q55" s="252"/>
      <c r="R55" s="252"/>
      <c r="S55" s="230"/>
    </row>
    <row r="56" spans="1:19" x14ac:dyDescent="0.25">
      <c r="A56" s="234" t="s">
        <v>331</v>
      </c>
      <c r="B56" s="235">
        <v>2018</v>
      </c>
      <c r="C56" s="236"/>
      <c r="D56" s="236"/>
      <c r="E56" s="236"/>
      <c r="F56" s="236"/>
      <c r="G56" s="236"/>
      <c r="H56" s="236"/>
      <c r="I56" s="246"/>
      <c r="J56" s="247"/>
      <c r="K56" s="236"/>
      <c r="L56" s="236"/>
      <c r="M56" s="253"/>
      <c r="N56" s="254"/>
      <c r="O56" s="254"/>
      <c r="P56" s="254"/>
      <c r="Q56" s="254"/>
      <c r="R56" s="254"/>
      <c r="S56" s="236">
        <v>12.93</v>
      </c>
    </row>
  </sheetData>
  <sheetProtection password="F4BB" sheet="1" formatCells="0" formatColumns="0" formatRows="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Comparative Tariffs</vt:lpstr>
      <vt:lpstr>RCF</vt:lpstr>
      <vt:lpstr>'Comparative Tariffs'!Print_Area</vt:lpstr>
      <vt:lpstr>'Comparative Tariffs'!Print_Titles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 Kotzé</dc:creator>
  <cp:lastModifiedBy>Peet Kotzé</cp:lastModifiedBy>
  <cp:lastPrinted>2018-01-19T16:24:25Z</cp:lastPrinted>
  <dcterms:created xsi:type="dcterms:W3CDTF">2007-01-02T12:57:15Z</dcterms:created>
  <dcterms:modified xsi:type="dcterms:W3CDTF">2018-02-06T13:46:51Z</dcterms:modified>
</cp:coreProperties>
</file>