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0" windowWidth="15480" windowHeight="10665"/>
  </bookViews>
  <sheets>
    <sheet name="Comparative Tariffs" sheetId="1" r:id="rId1"/>
    <sheet name="RCFs" sheetId="2" r:id="rId2"/>
  </sheets>
  <externalReferences>
    <externalReference r:id="rId3"/>
  </externalReferences>
  <definedNames>
    <definedName name="PredDLR">[1]Parameters!$C$45</definedName>
    <definedName name="PredOHR">[1]Parameters!$C$38</definedName>
    <definedName name="_xlnm.Print_Area" localSheetId="0">'Comparative Tariffs'!$A$1:$AX$201</definedName>
    <definedName name="_xlnm.Print_Titles" localSheetId="0">'Comparative Tariffs'!$A:$E,'Comparative Tariffs'!$1:$7</definedName>
    <definedName name="VAT">[1]Parameters!$C$20</definedName>
  </definedNames>
  <calcPr calcId="145621"/>
</workbook>
</file>

<file path=xl/calcChain.xml><?xml version="1.0" encoding="utf-8"?>
<calcChain xmlns="http://schemas.openxmlformats.org/spreadsheetml/2006/main">
  <c r="E147" i="1" l="1"/>
  <c r="D147" i="1" s="1"/>
  <c r="Y27" i="1"/>
  <c r="Z27" i="1" s="1"/>
  <c r="AA27" i="1" s="1"/>
  <c r="AB27" i="1" s="1"/>
  <c r="X27" i="1"/>
  <c r="W27" i="1"/>
  <c r="U27" i="1"/>
  <c r="D158" i="1" l="1"/>
  <c r="E158" i="1"/>
  <c r="F158" i="1"/>
  <c r="G158" i="1"/>
  <c r="H158" i="1"/>
  <c r="I158" i="1"/>
  <c r="K158" i="1" s="1"/>
  <c r="J158" i="1"/>
  <c r="L158" i="1"/>
  <c r="M158" i="1"/>
  <c r="N158" i="1"/>
  <c r="P158" i="1"/>
  <c r="O158" i="1" s="1"/>
  <c r="T158" i="1"/>
  <c r="V158" i="1" s="1"/>
  <c r="U158" i="1" s="1"/>
  <c r="AD158" i="1"/>
  <c r="AC158" i="1" s="1"/>
  <c r="AH158" i="1"/>
  <c r="AI158" i="1"/>
  <c r="AJ158" i="1"/>
  <c r="AM158" i="1"/>
  <c r="AL158" i="1" s="1"/>
  <c r="AO158" i="1"/>
  <c r="AQ158" i="1" s="1"/>
  <c r="AP158" i="1"/>
  <c r="AS158" i="1"/>
  <c r="AT158" i="1"/>
  <c r="AU158" i="1"/>
  <c r="AV158" i="1"/>
  <c r="AW158" i="1"/>
  <c r="AX158" i="1"/>
  <c r="AX157" i="1"/>
  <c r="AW157" i="1" s="1"/>
  <c r="AV157" i="1"/>
  <c r="AU157" i="1" s="1"/>
  <c r="AT157" i="1"/>
  <c r="AS157" i="1" s="1"/>
  <c r="AP157" i="1"/>
  <c r="AO157" i="1" s="1"/>
  <c r="AM157" i="1"/>
  <c r="AL157" i="1" s="1"/>
  <c r="AJ157" i="1"/>
  <c r="AI157" i="1"/>
  <c r="AH157" i="1" s="1"/>
  <c r="AD157" i="1"/>
  <c r="AC157" i="1"/>
  <c r="AG157" i="1" s="1"/>
  <c r="T157" i="1"/>
  <c r="S157" i="1" s="1"/>
  <c r="P157" i="1"/>
  <c r="O157" i="1" s="1"/>
  <c r="I157" i="1"/>
  <c r="M157" i="1" s="1"/>
  <c r="G157" i="1"/>
  <c r="F157" i="1" s="1"/>
  <c r="E157" i="1"/>
  <c r="D157" i="1" s="1"/>
  <c r="AX156" i="1"/>
  <c r="AW156" i="1" s="1"/>
  <c r="AV156" i="1"/>
  <c r="AU156" i="1" s="1"/>
  <c r="AT156" i="1"/>
  <c r="AS156" i="1" s="1"/>
  <c r="AP156" i="1"/>
  <c r="AO156" i="1" s="1"/>
  <c r="AM156" i="1"/>
  <c r="AL156" i="1" s="1"/>
  <c r="AJ156" i="1"/>
  <c r="AI156" i="1"/>
  <c r="AH156" i="1" s="1"/>
  <c r="AD156" i="1"/>
  <c r="AC156" i="1" s="1"/>
  <c r="T156" i="1"/>
  <c r="V156" i="1" s="1"/>
  <c r="U156" i="1" s="1"/>
  <c r="S156" i="1"/>
  <c r="P156" i="1"/>
  <c r="O156" i="1"/>
  <c r="R156" i="1" s="1"/>
  <c r="L156" i="1"/>
  <c r="I156" i="1"/>
  <c r="M156" i="1" s="1"/>
  <c r="H156" i="1"/>
  <c r="G156" i="1"/>
  <c r="F156" i="1"/>
  <c r="E156" i="1"/>
  <c r="D156" i="1"/>
  <c r="AX155" i="1"/>
  <c r="AW155" i="1"/>
  <c r="AV155" i="1"/>
  <c r="AU155" i="1"/>
  <c r="AT155" i="1"/>
  <c r="AS155" i="1"/>
  <c r="AP155" i="1"/>
  <c r="AO155" i="1"/>
  <c r="AR155" i="1" s="1"/>
  <c r="AM155" i="1"/>
  <c r="AL155" i="1"/>
  <c r="AJ155" i="1"/>
  <c r="AI155" i="1"/>
  <c r="AH155" i="1" s="1"/>
  <c r="AD155" i="1"/>
  <c r="AC155" i="1"/>
  <c r="AG155" i="1" s="1"/>
  <c r="T155" i="1"/>
  <c r="S155" i="1" s="1"/>
  <c r="P155" i="1"/>
  <c r="O155" i="1" s="1"/>
  <c r="I155" i="1"/>
  <c r="M155" i="1" s="1"/>
  <c r="G155" i="1"/>
  <c r="F155" i="1"/>
  <c r="E155" i="1"/>
  <c r="D155" i="1" s="1"/>
  <c r="T54" i="1"/>
  <c r="S54" i="1" s="1"/>
  <c r="S49" i="1"/>
  <c r="T49" i="1"/>
  <c r="V49" i="1" s="1"/>
  <c r="T50" i="1"/>
  <c r="V50" i="1" s="1"/>
  <c r="T51" i="1"/>
  <c r="V51" i="1" s="1"/>
  <c r="T52" i="1"/>
  <c r="S52" i="1" s="1"/>
  <c r="T53" i="1"/>
  <c r="V53" i="1" s="1"/>
  <c r="T48" i="1"/>
  <c r="S48" i="1" s="1"/>
  <c r="E160" i="1"/>
  <c r="D160" i="1" s="1"/>
  <c r="G160" i="1"/>
  <c r="F160" i="1" s="1"/>
  <c r="I160" i="1"/>
  <c r="H160" i="1" s="1"/>
  <c r="P160" i="1"/>
  <c r="O160" i="1" s="1"/>
  <c r="T160" i="1"/>
  <c r="V160" i="1" s="1"/>
  <c r="U160" i="1" s="1"/>
  <c r="AD160" i="1"/>
  <c r="AC160" i="1" s="1"/>
  <c r="AF160" i="1" s="1"/>
  <c r="AI160" i="1"/>
  <c r="AH160" i="1" s="1"/>
  <c r="AJ160" i="1"/>
  <c r="AM160" i="1"/>
  <c r="AL160" i="1" s="1"/>
  <c r="AP160" i="1"/>
  <c r="AO160" i="1" s="1"/>
  <c r="AT160" i="1"/>
  <c r="AS160" i="1" s="1"/>
  <c r="AV160" i="1"/>
  <c r="AU160" i="1" s="1"/>
  <c r="AX160" i="1"/>
  <c r="AW160" i="1" s="1"/>
  <c r="E161" i="1"/>
  <c r="D161" i="1" s="1"/>
  <c r="G161" i="1"/>
  <c r="F161" i="1" s="1"/>
  <c r="I161" i="1"/>
  <c r="H161" i="1" s="1"/>
  <c r="N161" i="1"/>
  <c r="P161" i="1"/>
  <c r="O161" i="1" s="1"/>
  <c r="R161" i="1" s="1"/>
  <c r="T161" i="1"/>
  <c r="V161" i="1" s="1"/>
  <c r="U161" i="1" s="1"/>
  <c r="AD161" i="1"/>
  <c r="AC161" i="1" s="1"/>
  <c r="AI161" i="1"/>
  <c r="AH161" i="1" s="1"/>
  <c r="AJ161" i="1"/>
  <c r="AM161" i="1"/>
  <c r="AL161" i="1" s="1"/>
  <c r="AP161" i="1"/>
  <c r="AO161" i="1" s="1"/>
  <c r="AQ161" i="1" s="1"/>
  <c r="AT161" i="1"/>
  <c r="AS161" i="1" s="1"/>
  <c r="AV161" i="1"/>
  <c r="AU161" i="1" s="1"/>
  <c r="AX161" i="1"/>
  <c r="AW161" i="1" s="1"/>
  <c r="E162" i="1"/>
  <c r="D162" i="1" s="1"/>
  <c r="G162" i="1"/>
  <c r="F162" i="1" s="1"/>
  <c r="I162" i="1"/>
  <c r="H162" i="1" s="1"/>
  <c r="P162" i="1"/>
  <c r="O162" i="1" s="1"/>
  <c r="T162" i="1"/>
  <c r="V162" i="1" s="1"/>
  <c r="U162" i="1" s="1"/>
  <c r="AC162" i="1"/>
  <c r="AF162" i="1" s="1"/>
  <c r="AD162" i="1"/>
  <c r="AI162" i="1"/>
  <c r="AH162" i="1" s="1"/>
  <c r="AJ162" i="1"/>
  <c r="AM162" i="1"/>
  <c r="AL162" i="1" s="1"/>
  <c r="AP162" i="1"/>
  <c r="AO162" i="1" s="1"/>
  <c r="AT162" i="1"/>
  <c r="AS162" i="1" s="1"/>
  <c r="AV162" i="1"/>
  <c r="AU162" i="1" s="1"/>
  <c r="AX162" i="1"/>
  <c r="AW162" i="1" s="1"/>
  <c r="E163" i="1"/>
  <c r="D163" i="1" s="1"/>
  <c r="G163" i="1"/>
  <c r="F163" i="1" s="1"/>
  <c r="I163" i="1"/>
  <c r="J163" i="1" s="1"/>
  <c r="P163" i="1"/>
  <c r="O163" i="1" s="1"/>
  <c r="R163" i="1" s="1"/>
  <c r="T163" i="1"/>
  <c r="S163" i="1" s="1"/>
  <c r="AD163" i="1"/>
  <c r="AC163" i="1" s="1"/>
  <c r="AI163" i="1"/>
  <c r="AH163" i="1" s="1"/>
  <c r="AJ163" i="1"/>
  <c r="AM163" i="1"/>
  <c r="AL163" i="1" s="1"/>
  <c r="AP163" i="1"/>
  <c r="AO163" i="1" s="1"/>
  <c r="AQ163" i="1" s="1"/>
  <c r="AT163" i="1"/>
  <c r="AS163" i="1" s="1"/>
  <c r="AV163" i="1"/>
  <c r="AU163" i="1" s="1"/>
  <c r="AX163" i="1"/>
  <c r="AW163" i="1" s="1"/>
  <c r="E164" i="1"/>
  <c r="D164" i="1" s="1"/>
  <c r="G164" i="1"/>
  <c r="F164" i="1" s="1"/>
  <c r="I164" i="1"/>
  <c r="H164" i="1" s="1"/>
  <c r="P164" i="1"/>
  <c r="O164" i="1" s="1"/>
  <c r="T164" i="1"/>
  <c r="V164" i="1" s="1"/>
  <c r="U164" i="1" s="1"/>
  <c r="AD164" i="1"/>
  <c r="AC164" i="1" s="1"/>
  <c r="AF164" i="1" s="1"/>
  <c r="AI164" i="1"/>
  <c r="AH164" i="1" s="1"/>
  <c r="AJ164" i="1"/>
  <c r="AM164" i="1"/>
  <c r="AL164" i="1" s="1"/>
  <c r="AP164" i="1"/>
  <c r="AO164" i="1" s="1"/>
  <c r="AT164" i="1"/>
  <c r="AS164" i="1" s="1"/>
  <c r="AV164" i="1"/>
  <c r="AU164" i="1" s="1"/>
  <c r="AX164" i="1"/>
  <c r="AW164" i="1" s="1"/>
  <c r="D165" i="1"/>
  <c r="E165" i="1"/>
  <c r="G165" i="1"/>
  <c r="F165" i="1" s="1"/>
  <c r="I165" i="1"/>
  <c r="J165" i="1" s="1"/>
  <c r="P165" i="1"/>
  <c r="O165" i="1" s="1"/>
  <c r="R165" i="1" s="1"/>
  <c r="T165" i="1"/>
  <c r="S165" i="1" s="1"/>
  <c r="V165" i="1"/>
  <c r="U165" i="1" s="1"/>
  <c r="AA165" i="1" s="1"/>
  <c r="AD165" i="1"/>
  <c r="AC165" i="1" s="1"/>
  <c r="AE165" i="1" s="1"/>
  <c r="AI165" i="1"/>
  <c r="AH165" i="1" s="1"/>
  <c r="AJ165" i="1"/>
  <c r="AM165" i="1"/>
  <c r="AL165" i="1" s="1"/>
  <c r="AO165" i="1"/>
  <c r="AQ165" i="1" s="1"/>
  <c r="AP165" i="1"/>
  <c r="AT165" i="1"/>
  <c r="AS165" i="1" s="1"/>
  <c r="AV165" i="1"/>
  <c r="AU165" i="1" s="1"/>
  <c r="AW165" i="1"/>
  <c r="AX165" i="1"/>
  <c r="E166" i="1"/>
  <c r="D166" i="1" s="1"/>
  <c r="G166" i="1"/>
  <c r="F166" i="1" s="1"/>
  <c r="I166" i="1"/>
  <c r="M166" i="1" s="1"/>
  <c r="P166" i="1"/>
  <c r="O166" i="1" s="1"/>
  <c r="R166" i="1" s="1"/>
  <c r="T166" i="1"/>
  <c r="V166" i="1" s="1"/>
  <c r="U166" i="1" s="1"/>
  <c r="AD166" i="1"/>
  <c r="AC166" i="1" s="1"/>
  <c r="AG166" i="1" s="1"/>
  <c r="AI166" i="1"/>
  <c r="AH166" i="1" s="1"/>
  <c r="AJ166" i="1"/>
  <c r="AM166" i="1"/>
  <c r="AL166" i="1" s="1"/>
  <c r="AP166" i="1"/>
  <c r="AO166" i="1" s="1"/>
  <c r="AT166" i="1"/>
  <c r="AS166" i="1" s="1"/>
  <c r="AV166" i="1"/>
  <c r="AU166" i="1" s="1"/>
  <c r="AX166" i="1"/>
  <c r="AW166" i="1" s="1"/>
  <c r="E167" i="1"/>
  <c r="D167" i="1" s="1"/>
  <c r="G167" i="1"/>
  <c r="F167" i="1" s="1"/>
  <c r="I167" i="1"/>
  <c r="K167" i="1" s="1"/>
  <c r="M167" i="1"/>
  <c r="P167" i="1"/>
  <c r="O167" i="1" s="1"/>
  <c r="T167" i="1"/>
  <c r="V167" i="1" s="1"/>
  <c r="U167" i="1" s="1"/>
  <c r="W167" i="1" s="1"/>
  <c r="AD167" i="1"/>
  <c r="AC167" i="1" s="1"/>
  <c r="AE167" i="1" s="1"/>
  <c r="AI167" i="1"/>
  <c r="AH167" i="1" s="1"/>
  <c r="AJ167" i="1"/>
  <c r="AM167" i="1"/>
  <c r="AL167" i="1" s="1"/>
  <c r="AP167" i="1"/>
  <c r="AO167" i="1" s="1"/>
  <c r="AQ167" i="1" s="1"/>
  <c r="AT167" i="1"/>
  <c r="AS167" i="1" s="1"/>
  <c r="AV167" i="1"/>
  <c r="AU167" i="1" s="1"/>
  <c r="AX167" i="1"/>
  <c r="AW167" i="1" s="1"/>
  <c r="E168" i="1"/>
  <c r="D168" i="1" s="1"/>
  <c r="G168" i="1"/>
  <c r="F168" i="1" s="1"/>
  <c r="I168" i="1"/>
  <c r="N168" i="1" s="1"/>
  <c r="P168" i="1"/>
  <c r="O168" i="1" s="1"/>
  <c r="R168" i="1" s="1"/>
  <c r="T168" i="1"/>
  <c r="S168" i="1" s="1"/>
  <c r="AD168" i="1"/>
  <c r="AC168" i="1" s="1"/>
  <c r="AH168" i="1"/>
  <c r="AI168" i="1"/>
  <c r="AJ168" i="1"/>
  <c r="AM168" i="1"/>
  <c r="AL168" i="1" s="1"/>
  <c r="AO168" i="1"/>
  <c r="AR168" i="1" s="1"/>
  <c r="AP168" i="1"/>
  <c r="AT168" i="1"/>
  <c r="AS168" i="1" s="1"/>
  <c r="AV168" i="1"/>
  <c r="AU168" i="1" s="1"/>
  <c r="AX168" i="1"/>
  <c r="AW168" i="1" s="1"/>
  <c r="E169" i="1"/>
  <c r="D169" i="1" s="1"/>
  <c r="G169" i="1"/>
  <c r="F169" i="1" s="1"/>
  <c r="I169" i="1"/>
  <c r="H169" i="1" s="1"/>
  <c r="N169" i="1"/>
  <c r="P169" i="1"/>
  <c r="O169" i="1" s="1"/>
  <c r="Q169" i="1" s="1"/>
  <c r="T169" i="1"/>
  <c r="S169" i="1" s="1"/>
  <c r="AD169" i="1"/>
  <c r="AC169" i="1" s="1"/>
  <c r="AG169" i="1" s="1"/>
  <c r="AI169" i="1"/>
  <c r="AH169" i="1" s="1"/>
  <c r="AJ169" i="1"/>
  <c r="AM169" i="1"/>
  <c r="AL169" i="1" s="1"/>
  <c r="AP169" i="1"/>
  <c r="AO169" i="1" s="1"/>
  <c r="AT169" i="1"/>
  <c r="AS169" i="1" s="1"/>
  <c r="AV169" i="1"/>
  <c r="AU169" i="1" s="1"/>
  <c r="AX169" i="1"/>
  <c r="AW169" i="1" s="1"/>
  <c r="E170" i="1"/>
  <c r="D170" i="1" s="1"/>
  <c r="F170" i="1"/>
  <c r="G170" i="1"/>
  <c r="I170" i="1"/>
  <c r="K170" i="1" s="1"/>
  <c r="P170" i="1"/>
  <c r="O170" i="1" s="1"/>
  <c r="R170" i="1" s="1"/>
  <c r="T170" i="1"/>
  <c r="S170" i="1" s="1"/>
  <c r="AD170" i="1"/>
  <c r="AC170" i="1" s="1"/>
  <c r="AI170" i="1"/>
  <c r="AH170" i="1" s="1"/>
  <c r="AJ170" i="1"/>
  <c r="AM170" i="1"/>
  <c r="AL170" i="1" s="1"/>
  <c r="AP170" i="1"/>
  <c r="AO170" i="1" s="1"/>
  <c r="AT170" i="1"/>
  <c r="AS170" i="1" s="1"/>
  <c r="AV170" i="1"/>
  <c r="AU170" i="1" s="1"/>
  <c r="AX170" i="1"/>
  <c r="AW170" i="1" s="1"/>
  <c r="E171" i="1"/>
  <c r="D171" i="1" s="1"/>
  <c r="G171" i="1"/>
  <c r="F171" i="1" s="1"/>
  <c r="I171" i="1"/>
  <c r="H171" i="1" s="1"/>
  <c r="K171" i="1"/>
  <c r="P171" i="1"/>
  <c r="O171" i="1" s="1"/>
  <c r="Q171" i="1" s="1"/>
  <c r="T171" i="1"/>
  <c r="V171" i="1" s="1"/>
  <c r="U171" i="1" s="1"/>
  <c r="AD171" i="1"/>
  <c r="AC171" i="1" s="1"/>
  <c r="AG171" i="1" s="1"/>
  <c r="AI171" i="1"/>
  <c r="AH171" i="1" s="1"/>
  <c r="AJ171" i="1"/>
  <c r="AM171" i="1"/>
  <c r="AL171" i="1" s="1"/>
  <c r="AP171" i="1"/>
  <c r="AO171" i="1" s="1"/>
  <c r="AQ171" i="1" s="1"/>
  <c r="AT171" i="1"/>
  <c r="AS171" i="1" s="1"/>
  <c r="AV171" i="1"/>
  <c r="AU171" i="1" s="1"/>
  <c r="AX171" i="1"/>
  <c r="AW171" i="1" s="1"/>
  <c r="E172" i="1"/>
  <c r="D172" i="1" s="1"/>
  <c r="G172" i="1"/>
  <c r="F172" i="1" s="1"/>
  <c r="I172" i="1"/>
  <c r="K172" i="1" s="1"/>
  <c r="P172" i="1"/>
  <c r="O172" i="1" s="1"/>
  <c r="T172" i="1"/>
  <c r="S172" i="1" s="1"/>
  <c r="V172" i="1"/>
  <c r="U172" i="1" s="1"/>
  <c r="AD172" i="1"/>
  <c r="AC172" i="1" s="1"/>
  <c r="AI172" i="1"/>
  <c r="AH172" i="1" s="1"/>
  <c r="AJ172" i="1"/>
  <c r="AM172" i="1"/>
  <c r="AL172" i="1" s="1"/>
  <c r="AP172" i="1"/>
  <c r="AO172" i="1" s="1"/>
  <c r="AS172" i="1"/>
  <c r="AT172" i="1"/>
  <c r="AV172" i="1"/>
  <c r="AU172" i="1" s="1"/>
  <c r="AX172" i="1"/>
  <c r="AW172" i="1" s="1"/>
  <c r="AX159" i="1"/>
  <c r="AW159" i="1" s="1"/>
  <c r="AV159" i="1"/>
  <c r="AU159" i="1" s="1"/>
  <c r="AT159" i="1"/>
  <c r="AS159" i="1" s="1"/>
  <c r="AP159" i="1"/>
  <c r="AO159" i="1" s="1"/>
  <c r="AM159" i="1"/>
  <c r="AL159" i="1" s="1"/>
  <c r="AJ159" i="1"/>
  <c r="AI159" i="1"/>
  <c r="AH159" i="1" s="1"/>
  <c r="AD159" i="1"/>
  <c r="AC159" i="1" s="1"/>
  <c r="AG159" i="1" s="1"/>
  <c r="T159" i="1"/>
  <c r="S159" i="1" s="1"/>
  <c r="P159" i="1"/>
  <c r="O159" i="1" s="1"/>
  <c r="I159" i="1"/>
  <c r="M159" i="1" s="1"/>
  <c r="G159" i="1"/>
  <c r="F159" i="1" s="1"/>
  <c r="E159" i="1"/>
  <c r="D159" i="1" s="1"/>
  <c r="AM151" i="1"/>
  <c r="AL151" i="1" s="1"/>
  <c r="AM150" i="1"/>
  <c r="AL150" i="1" s="1"/>
  <c r="AM149" i="1"/>
  <c r="AL149" i="1" s="1"/>
  <c r="AM148" i="1"/>
  <c r="AL148" i="1" s="1"/>
  <c r="AM147" i="1"/>
  <c r="AL147" i="1" s="1"/>
  <c r="AM144" i="1"/>
  <c r="AL144" i="1" s="1"/>
  <c r="AM143" i="1"/>
  <c r="AL143" i="1" s="1"/>
  <c r="AM146" i="1"/>
  <c r="AL146" i="1" s="1"/>
  <c r="AM145" i="1"/>
  <c r="AM142" i="1"/>
  <c r="AM141" i="1"/>
  <c r="AX151" i="1"/>
  <c r="AW151" i="1" s="1"/>
  <c r="AV151" i="1"/>
  <c r="AU151" i="1" s="1"/>
  <c r="AT151" i="1"/>
  <c r="AS151" i="1" s="1"/>
  <c r="AP151" i="1"/>
  <c r="AO151" i="1" s="1"/>
  <c r="AJ151" i="1"/>
  <c r="AI151" i="1"/>
  <c r="AH151" i="1" s="1"/>
  <c r="AD151" i="1"/>
  <c r="AC151" i="1" s="1"/>
  <c r="AF151" i="1" s="1"/>
  <c r="T151" i="1"/>
  <c r="V151" i="1" s="1"/>
  <c r="U151" i="1" s="1"/>
  <c r="P151" i="1"/>
  <c r="O151" i="1" s="1"/>
  <c r="R151" i="1" s="1"/>
  <c r="AX150" i="1"/>
  <c r="AW150" i="1" s="1"/>
  <c r="AV150" i="1"/>
  <c r="AU150" i="1" s="1"/>
  <c r="AT150" i="1"/>
  <c r="AS150" i="1" s="1"/>
  <c r="AP150" i="1"/>
  <c r="AO150" i="1" s="1"/>
  <c r="AJ150" i="1"/>
  <c r="AI150" i="1"/>
  <c r="AH150" i="1" s="1"/>
  <c r="AD150" i="1"/>
  <c r="AC150" i="1" s="1"/>
  <c r="AG150" i="1" s="1"/>
  <c r="T150" i="1"/>
  <c r="S150" i="1" s="1"/>
  <c r="P150" i="1"/>
  <c r="O150" i="1" s="1"/>
  <c r="AX149" i="1"/>
  <c r="AW149" i="1" s="1"/>
  <c r="AV149" i="1"/>
  <c r="AU149" i="1" s="1"/>
  <c r="AT149" i="1"/>
  <c r="AS149" i="1" s="1"/>
  <c r="AP149" i="1"/>
  <c r="AO149" i="1" s="1"/>
  <c r="AJ149" i="1"/>
  <c r="AI149" i="1"/>
  <c r="AH149" i="1" s="1"/>
  <c r="AD149" i="1"/>
  <c r="AC149" i="1" s="1"/>
  <c r="AF149" i="1" s="1"/>
  <c r="T149" i="1"/>
  <c r="V149" i="1" s="1"/>
  <c r="U149" i="1" s="1"/>
  <c r="P149" i="1"/>
  <c r="O149" i="1"/>
  <c r="Q149" i="1" s="1"/>
  <c r="AX148" i="1"/>
  <c r="AW148" i="1" s="1"/>
  <c r="AV148" i="1"/>
  <c r="AU148" i="1" s="1"/>
  <c r="AT148" i="1"/>
  <c r="AS148" i="1" s="1"/>
  <c r="AP148" i="1"/>
  <c r="AO148" i="1" s="1"/>
  <c r="AJ148" i="1"/>
  <c r="AI148" i="1"/>
  <c r="AH148" i="1" s="1"/>
  <c r="AD148" i="1"/>
  <c r="AC148" i="1" s="1"/>
  <c r="T148" i="1"/>
  <c r="S148" i="1" s="1"/>
  <c r="P148" i="1"/>
  <c r="O148" i="1" s="1"/>
  <c r="AX147" i="1"/>
  <c r="AW147" i="1" s="1"/>
  <c r="AV147" i="1"/>
  <c r="AU147" i="1" s="1"/>
  <c r="AT147" i="1"/>
  <c r="AS147" i="1" s="1"/>
  <c r="AP147" i="1"/>
  <c r="AO147" i="1" s="1"/>
  <c r="AJ147" i="1"/>
  <c r="AI147" i="1"/>
  <c r="AH147" i="1" s="1"/>
  <c r="AD147" i="1"/>
  <c r="AC147" i="1" s="1"/>
  <c r="AG147" i="1" s="1"/>
  <c r="T147" i="1"/>
  <c r="V147" i="1" s="1"/>
  <c r="U147" i="1" s="1"/>
  <c r="P147" i="1"/>
  <c r="O147" i="1" s="1"/>
  <c r="R147" i="1" s="1"/>
  <c r="AX144" i="1"/>
  <c r="AW144" i="1" s="1"/>
  <c r="AV144" i="1"/>
  <c r="AU144" i="1" s="1"/>
  <c r="AT144" i="1"/>
  <c r="AS144" i="1" s="1"/>
  <c r="AP144" i="1"/>
  <c r="AO144" i="1" s="1"/>
  <c r="AJ144" i="1"/>
  <c r="AI144" i="1"/>
  <c r="AH144" i="1" s="1"/>
  <c r="AD144" i="1"/>
  <c r="AC144" i="1" s="1"/>
  <c r="AF144" i="1" s="1"/>
  <c r="T144" i="1"/>
  <c r="V144" i="1" s="1"/>
  <c r="U144" i="1" s="1"/>
  <c r="P144" i="1"/>
  <c r="O144" i="1"/>
  <c r="Q144" i="1" s="1"/>
  <c r="AX143" i="1"/>
  <c r="AW143" i="1" s="1"/>
  <c r="AV143" i="1"/>
  <c r="AU143" i="1" s="1"/>
  <c r="AT143" i="1"/>
  <c r="AS143" i="1" s="1"/>
  <c r="AP143" i="1"/>
  <c r="AO143" i="1" s="1"/>
  <c r="AR143" i="1" s="1"/>
  <c r="AJ143" i="1"/>
  <c r="AI143" i="1"/>
  <c r="AH143" i="1" s="1"/>
  <c r="AD143" i="1"/>
  <c r="AC143" i="1" s="1"/>
  <c r="AN143" i="1" s="1"/>
  <c r="AD146" i="1"/>
  <c r="AC146" i="1" s="1"/>
  <c r="AF146" i="1" s="1"/>
  <c r="AD145" i="1"/>
  <c r="AC145" i="1" s="1"/>
  <c r="AD142" i="1"/>
  <c r="AC142" i="1" s="1"/>
  <c r="AD141" i="1"/>
  <c r="T143" i="1"/>
  <c r="S143" i="1" s="1"/>
  <c r="P143" i="1"/>
  <c r="O143" i="1" s="1"/>
  <c r="R143" i="1" s="1"/>
  <c r="AX146" i="1"/>
  <c r="AW146" i="1" s="1"/>
  <c r="AV146" i="1"/>
  <c r="AU146" i="1" s="1"/>
  <c r="AT146" i="1"/>
  <c r="AS146" i="1" s="1"/>
  <c r="AP146" i="1"/>
  <c r="AO146" i="1" s="1"/>
  <c r="AJ146" i="1"/>
  <c r="AI146" i="1"/>
  <c r="AH146" i="1" s="1"/>
  <c r="T146" i="1"/>
  <c r="V146" i="1" s="1"/>
  <c r="U146" i="1" s="1"/>
  <c r="P146" i="1"/>
  <c r="O146" i="1" s="1"/>
  <c r="R146" i="1" s="1"/>
  <c r="AX145" i="1"/>
  <c r="AW145" i="1" s="1"/>
  <c r="AV145" i="1"/>
  <c r="AU145" i="1"/>
  <c r="AT145" i="1"/>
  <c r="AS145" i="1" s="1"/>
  <c r="AP145" i="1"/>
  <c r="AO145" i="1" s="1"/>
  <c r="AL145" i="1"/>
  <c r="AJ145" i="1"/>
  <c r="AI145" i="1"/>
  <c r="AH145" i="1" s="1"/>
  <c r="T145" i="1"/>
  <c r="S145" i="1" s="1"/>
  <c r="P145" i="1"/>
  <c r="O145" i="1" s="1"/>
  <c r="AX142" i="1"/>
  <c r="AW142" i="1" s="1"/>
  <c r="AV142" i="1"/>
  <c r="AU142" i="1" s="1"/>
  <c r="AT142" i="1"/>
  <c r="AS142" i="1"/>
  <c r="AP142" i="1"/>
  <c r="AO142" i="1" s="1"/>
  <c r="AL142" i="1"/>
  <c r="AJ142" i="1"/>
  <c r="AI142" i="1"/>
  <c r="AH142" i="1" s="1"/>
  <c r="T142" i="1"/>
  <c r="S142" i="1" s="1"/>
  <c r="P142" i="1"/>
  <c r="O142" i="1" s="1"/>
  <c r="AX141" i="1"/>
  <c r="AV141" i="1"/>
  <c r="AT141" i="1"/>
  <c r="AP141" i="1"/>
  <c r="AI141" i="1"/>
  <c r="T141" i="1"/>
  <c r="P141" i="1"/>
  <c r="G151" i="1"/>
  <c r="G150" i="1"/>
  <c r="F150" i="1" s="1"/>
  <c r="G149" i="1"/>
  <c r="G148" i="1"/>
  <c r="F148" i="1" s="1"/>
  <c r="G147" i="1"/>
  <c r="G146" i="1"/>
  <c r="F146" i="1" s="1"/>
  <c r="G145" i="1"/>
  <c r="F145" i="1" s="1"/>
  <c r="G144" i="1"/>
  <c r="F144" i="1" s="1"/>
  <c r="G143" i="1"/>
  <c r="G142" i="1"/>
  <c r="F142" i="1" s="1"/>
  <c r="G141" i="1"/>
  <c r="G32" i="1"/>
  <c r="G33" i="1"/>
  <c r="G34" i="1"/>
  <c r="F34" i="1" s="1"/>
  <c r="G35" i="1"/>
  <c r="G36" i="1"/>
  <c r="G37" i="1"/>
  <c r="G38" i="1"/>
  <c r="F38" i="1" s="1"/>
  <c r="G39" i="1"/>
  <c r="G40" i="1"/>
  <c r="G41" i="1"/>
  <c r="G42" i="1"/>
  <c r="F42" i="1" s="1"/>
  <c r="G43" i="1"/>
  <c r="G44" i="1"/>
  <c r="F44" i="1" s="1"/>
  <c r="G45" i="1"/>
  <c r="G46" i="1"/>
  <c r="F46" i="1" s="1"/>
  <c r="G47" i="1"/>
  <c r="G48" i="1"/>
  <c r="G49" i="1"/>
  <c r="G50" i="1"/>
  <c r="F50" i="1" s="1"/>
  <c r="G51" i="1"/>
  <c r="G52" i="1"/>
  <c r="G53" i="1"/>
  <c r="G54" i="1"/>
  <c r="F54" i="1" s="1"/>
  <c r="G55" i="1"/>
  <c r="F55" i="1" s="1"/>
  <c r="G56" i="1"/>
  <c r="G57" i="1"/>
  <c r="G58" i="1"/>
  <c r="F58" i="1" s="1"/>
  <c r="G59" i="1"/>
  <c r="G60" i="1"/>
  <c r="F60" i="1" s="1"/>
  <c r="G61" i="1"/>
  <c r="G62" i="1"/>
  <c r="F62" i="1" s="1"/>
  <c r="G63" i="1"/>
  <c r="G64" i="1"/>
  <c r="F64" i="1" s="1"/>
  <c r="G65" i="1"/>
  <c r="G66" i="1"/>
  <c r="F66" i="1" s="1"/>
  <c r="G67" i="1"/>
  <c r="G68" i="1"/>
  <c r="G69" i="1"/>
  <c r="G70" i="1"/>
  <c r="F70" i="1" s="1"/>
  <c r="G71" i="1"/>
  <c r="F71" i="1" s="1"/>
  <c r="G72" i="1"/>
  <c r="G73" i="1"/>
  <c r="G74" i="1"/>
  <c r="F74" i="1" s="1"/>
  <c r="G75" i="1"/>
  <c r="G76" i="1"/>
  <c r="F76" i="1" s="1"/>
  <c r="G77" i="1"/>
  <c r="G78" i="1"/>
  <c r="F78" i="1" s="1"/>
  <c r="G79" i="1"/>
  <c r="G80" i="1"/>
  <c r="F80" i="1" s="1"/>
  <c r="G81" i="1"/>
  <c r="G82" i="1"/>
  <c r="F82" i="1" s="1"/>
  <c r="G83" i="1"/>
  <c r="F83" i="1" s="1"/>
  <c r="G84" i="1"/>
  <c r="F84" i="1" s="1"/>
  <c r="G85" i="1"/>
  <c r="G86" i="1"/>
  <c r="F86" i="1" s="1"/>
  <c r="G87" i="1"/>
  <c r="G88" i="1"/>
  <c r="F88" i="1" s="1"/>
  <c r="G89" i="1"/>
  <c r="F89" i="1" s="1"/>
  <c r="G90" i="1"/>
  <c r="G91" i="1"/>
  <c r="F91" i="1" s="1"/>
  <c r="G92" i="1"/>
  <c r="F92" i="1" s="1"/>
  <c r="G93" i="1"/>
  <c r="G94" i="1"/>
  <c r="F94" i="1" s="1"/>
  <c r="G95" i="1"/>
  <c r="G96" i="1"/>
  <c r="F96" i="1" s="1"/>
  <c r="G97" i="1"/>
  <c r="G98" i="1"/>
  <c r="F98" i="1" s="1"/>
  <c r="G99" i="1"/>
  <c r="F99" i="1" s="1"/>
  <c r="G100" i="1"/>
  <c r="F100" i="1" s="1"/>
  <c r="G101" i="1"/>
  <c r="G102" i="1"/>
  <c r="F102" i="1" s="1"/>
  <c r="G103" i="1"/>
  <c r="G104" i="1"/>
  <c r="F104" i="1" s="1"/>
  <c r="G105" i="1"/>
  <c r="F105" i="1" s="1"/>
  <c r="G106" i="1"/>
  <c r="G107" i="1"/>
  <c r="F107" i="1" s="1"/>
  <c r="G108" i="1"/>
  <c r="F108" i="1" s="1"/>
  <c r="G109" i="1"/>
  <c r="G110" i="1"/>
  <c r="F110" i="1" s="1"/>
  <c r="G111" i="1"/>
  <c r="G112" i="1"/>
  <c r="F112" i="1" s="1"/>
  <c r="G113" i="1"/>
  <c r="G114" i="1"/>
  <c r="F114" i="1" s="1"/>
  <c r="G115" i="1"/>
  <c r="F115" i="1" s="1"/>
  <c r="G116" i="1"/>
  <c r="F116" i="1" s="1"/>
  <c r="G117" i="1"/>
  <c r="G118" i="1"/>
  <c r="F118" i="1" s="1"/>
  <c r="G119" i="1"/>
  <c r="G120" i="1"/>
  <c r="F120" i="1" s="1"/>
  <c r="G121" i="1"/>
  <c r="F121" i="1" s="1"/>
  <c r="G122" i="1"/>
  <c r="G123" i="1"/>
  <c r="F123" i="1" s="1"/>
  <c r="G124" i="1"/>
  <c r="F124" i="1" s="1"/>
  <c r="G125" i="1"/>
  <c r="G126" i="1"/>
  <c r="F126" i="1" s="1"/>
  <c r="G127" i="1"/>
  <c r="G128" i="1"/>
  <c r="F128" i="1" s="1"/>
  <c r="G129" i="1"/>
  <c r="G130" i="1"/>
  <c r="F130" i="1" s="1"/>
  <c r="G131" i="1"/>
  <c r="F131" i="1" s="1"/>
  <c r="G132" i="1"/>
  <c r="F132" i="1" s="1"/>
  <c r="G133" i="1"/>
  <c r="G134" i="1"/>
  <c r="F134" i="1" s="1"/>
  <c r="G135" i="1"/>
  <c r="G136" i="1"/>
  <c r="F136" i="1" s="1"/>
  <c r="G137" i="1"/>
  <c r="F137" i="1" s="1"/>
  <c r="G138" i="1"/>
  <c r="F138" i="1" s="1"/>
  <c r="G139" i="1"/>
  <c r="F139" i="1" s="1"/>
  <c r="G140" i="1"/>
  <c r="F140" i="1" s="1"/>
  <c r="G31" i="1"/>
  <c r="F31" i="1" s="1"/>
  <c r="F151" i="1"/>
  <c r="F149" i="1"/>
  <c r="F147" i="1"/>
  <c r="F143" i="1"/>
  <c r="F141" i="1"/>
  <c r="F135" i="1"/>
  <c r="F133" i="1"/>
  <c r="F129" i="1"/>
  <c r="F127" i="1"/>
  <c r="F125" i="1"/>
  <c r="F122" i="1"/>
  <c r="F119" i="1"/>
  <c r="F117" i="1"/>
  <c r="F113" i="1"/>
  <c r="F111" i="1"/>
  <c r="F109" i="1"/>
  <c r="F106" i="1"/>
  <c r="F103" i="1"/>
  <c r="F101" i="1"/>
  <c r="F97" i="1"/>
  <c r="F95" i="1"/>
  <c r="F93" i="1"/>
  <c r="F90" i="1"/>
  <c r="F87" i="1"/>
  <c r="F85" i="1"/>
  <c r="F81" i="1"/>
  <c r="F79" i="1"/>
  <c r="F77" i="1"/>
  <c r="F75" i="1"/>
  <c r="F73" i="1"/>
  <c r="F72" i="1"/>
  <c r="F69" i="1"/>
  <c r="F68" i="1"/>
  <c r="F67" i="1"/>
  <c r="F65" i="1"/>
  <c r="F63" i="1"/>
  <c r="F61" i="1"/>
  <c r="F59" i="1"/>
  <c r="F57" i="1"/>
  <c r="F56" i="1"/>
  <c r="F53" i="1"/>
  <c r="F52" i="1"/>
  <c r="F51" i="1"/>
  <c r="F49" i="1"/>
  <c r="F48" i="1"/>
  <c r="F47" i="1"/>
  <c r="F45" i="1"/>
  <c r="F43" i="1"/>
  <c r="F41" i="1"/>
  <c r="F40" i="1"/>
  <c r="F39" i="1"/>
  <c r="F37" i="1"/>
  <c r="F36" i="1"/>
  <c r="F35" i="1"/>
  <c r="F33" i="1"/>
  <c r="F32" i="1"/>
  <c r="G12" i="1"/>
  <c r="G13" i="1"/>
  <c r="G14" i="1"/>
  <c r="G15" i="1"/>
  <c r="G16" i="1"/>
  <c r="G17" i="1"/>
  <c r="G18" i="1"/>
  <c r="G20" i="1"/>
  <c r="G21" i="1"/>
  <c r="G22" i="1"/>
  <c r="G23" i="1"/>
  <c r="G24" i="1"/>
  <c r="G25" i="1"/>
  <c r="G26" i="1"/>
  <c r="G27" i="1"/>
  <c r="G11" i="1"/>
  <c r="X158" i="1" l="1"/>
  <c r="AB158" i="1"/>
  <c r="Y158" i="1"/>
  <c r="Z158" i="1"/>
  <c r="W158" i="1"/>
  <c r="AA158" i="1"/>
  <c r="Q158" i="1"/>
  <c r="R158" i="1"/>
  <c r="AF158" i="1"/>
  <c r="AG158" i="1"/>
  <c r="AE158" i="1"/>
  <c r="AN158" i="1"/>
  <c r="AR158" i="1"/>
  <c r="S158" i="1"/>
  <c r="M163" i="1"/>
  <c r="L161" i="1"/>
  <c r="AF155" i="1"/>
  <c r="J156" i="1"/>
  <c r="M171" i="1"/>
  <c r="Q168" i="1"/>
  <c r="S167" i="1"/>
  <c r="L163" i="1"/>
  <c r="J161" i="1"/>
  <c r="S53" i="1"/>
  <c r="H155" i="1"/>
  <c r="K156" i="1"/>
  <c r="S51" i="1"/>
  <c r="AQ143" i="1"/>
  <c r="H163" i="1"/>
  <c r="M161" i="1"/>
  <c r="L155" i="1"/>
  <c r="N156" i="1"/>
  <c r="Q155" i="1"/>
  <c r="R155" i="1"/>
  <c r="AA156" i="1"/>
  <c r="W156" i="1"/>
  <c r="Z156" i="1"/>
  <c r="Y156" i="1"/>
  <c r="AB156" i="1"/>
  <c r="X156" i="1"/>
  <c r="Q157" i="1"/>
  <c r="R157" i="1"/>
  <c r="AR157" i="1"/>
  <c r="AQ157" i="1"/>
  <c r="AN156" i="1"/>
  <c r="AE156" i="1"/>
  <c r="AG156" i="1"/>
  <c r="AF156" i="1"/>
  <c r="AR156" i="1"/>
  <c r="AQ156" i="1"/>
  <c r="J155" i="1"/>
  <c r="N155" i="1"/>
  <c r="V155" i="1"/>
  <c r="U155" i="1" s="1"/>
  <c r="AQ155" i="1"/>
  <c r="J157" i="1"/>
  <c r="N157" i="1"/>
  <c r="V157" i="1"/>
  <c r="U157" i="1" s="1"/>
  <c r="K155" i="1"/>
  <c r="AE155" i="1"/>
  <c r="AN155" i="1"/>
  <c r="Q156" i="1"/>
  <c r="K157" i="1"/>
  <c r="AE157" i="1"/>
  <c r="AN157" i="1"/>
  <c r="H157" i="1"/>
  <c r="L157" i="1"/>
  <c r="AF157" i="1"/>
  <c r="V52" i="1"/>
  <c r="Q143" i="1"/>
  <c r="S147" i="1"/>
  <c r="V148" i="1"/>
  <c r="U148" i="1" s="1"/>
  <c r="N171" i="1"/>
  <c r="J171" i="1"/>
  <c r="M169" i="1"/>
  <c r="W165" i="1"/>
  <c r="H165" i="1"/>
  <c r="V163" i="1"/>
  <c r="U163" i="1" s="1"/>
  <c r="K161" i="1"/>
  <c r="S50" i="1"/>
  <c r="V48" i="1"/>
  <c r="N170" i="1"/>
  <c r="K169" i="1"/>
  <c r="M168" i="1"/>
  <c r="AR165" i="1"/>
  <c r="M165" i="1"/>
  <c r="V54" i="1"/>
  <c r="V142" i="1"/>
  <c r="U142" i="1" s="1"/>
  <c r="V143" i="1"/>
  <c r="U143" i="1" s="1"/>
  <c r="AB143" i="1" s="1"/>
  <c r="L171" i="1"/>
  <c r="V170" i="1"/>
  <c r="U170" i="1" s="1"/>
  <c r="L170" i="1"/>
  <c r="J169" i="1"/>
  <c r="J168" i="1"/>
  <c r="L165" i="1"/>
  <c r="AR142" i="1"/>
  <c r="AQ142" i="1"/>
  <c r="AQ169" i="1"/>
  <c r="AR169" i="1"/>
  <c r="AR172" i="1"/>
  <c r="AQ172" i="1"/>
  <c r="AR170" i="1"/>
  <c r="AQ170" i="1"/>
  <c r="AR145" i="1"/>
  <c r="AQ145" i="1"/>
  <c r="Q148" i="1"/>
  <c r="R148" i="1"/>
  <c r="S146" i="1"/>
  <c r="Y143" i="1"/>
  <c r="S144" i="1"/>
  <c r="S149" i="1"/>
  <c r="N172" i="1"/>
  <c r="AE171" i="1"/>
  <c r="AE169" i="1"/>
  <c r="N167" i="1"/>
  <c r="J167" i="1"/>
  <c r="M164" i="1"/>
  <c r="M162" i="1"/>
  <c r="S161" i="1"/>
  <c r="M160" i="1"/>
  <c r="Z143" i="1"/>
  <c r="V145" i="1"/>
  <c r="U145" i="1" s="1"/>
  <c r="Y145" i="1" s="1"/>
  <c r="W143" i="1"/>
  <c r="AR171" i="1"/>
  <c r="AN171" i="1"/>
  <c r="AA167" i="1"/>
  <c r="L167" i="1"/>
  <c r="H167" i="1"/>
  <c r="K165" i="1"/>
  <c r="AR163" i="1"/>
  <c r="K163" i="1"/>
  <c r="AR161" i="1"/>
  <c r="Q146" i="1"/>
  <c r="X143" i="1"/>
  <c r="S151" i="1"/>
  <c r="AF171" i="1"/>
  <c r="R171" i="1"/>
  <c r="Q170" i="1"/>
  <c r="AN169" i="1"/>
  <c r="L169" i="1"/>
  <c r="AR167" i="1"/>
  <c r="N165" i="1"/>
  <c r="AG164" i="1"/>
  <c r="N163" i="1"/>
  <c r="AG162" i="1"/>
  <c r="AG160" i="1"/>
  <c r="AG172" i="1"/>
  <c r="AE172" i="1"/>
  <c r="AN172" i="1"/>
  <c r="AF172" i="1"/>
  <c r="AE170" i="1"/>
  <c r="AN170" i="1"/>
  <c r="AF170" i="1"/>
  <c r="AG170" i="1"/>
  <c r="AB172" i="1"/>
  <c r="Y172" i="1"/>
  <c r="Z172" i="1"/>
  <c r="W172" i="1"/>
  <c r="AA172" i="1"/>
  <c r="X172" i="1"/>
  <c r="W170" i="1"/>
  <c r="AA170" i="1"/>
  <c r="Y170" i="1"/>
  <c r="Z170" i="1"/>
  <c r="AB170" i="1"/>
  <c r="X170" i="1"/>
  <c r="Y171" i="1"/>
  <c r="Z171" i="1"/>
  <c r="AA171" i="1"/>
  <c r="W171" i="1"/>
  <c r="AB171" i="1"/>
  <c r="X171" i="1"/>
  <c r="AE168" i="1"/>
  <c r="AN168" i="1"/>
  <c r="AG168" i="1"/>
  <c r="AF168" i="1"/>
  <c r="X166" i="1"/>
  <c r="AB166" i="1"/>
  <c r="Z166" i="1"/>
  <c r="W166" i="1"/>
  <c r="AA166" i="1"/>
  <c r="Y166" i="1"/>
  <c r="Q172" i="1"/>
  <c r="R172" i="1"/>
  <c r="J172" i="1"/>
  <c r="S171" i="1"/>
  <c r="M170" i="1"/>
  <c r="H170" i="1"/>
  <c r="AF169" i="1"/>
  <c r="V169" i="1"/>
  <c r="U169" i="1" s="1"/>
  <c r="H168" i="1"/>
  <c r="L168" i="1"/>
  <c r="K168" i="1"/>
  <c r="AN167" i="1"/>
  <c r="Z167" i="1"/>
  <c r="X167" i="1"/>
  <c r="AB167" i="1"/>
  <c r="Y167" i="1"/>
  <c r="AF167" i="1"/>
  <c r="AG167" i="1"/>
  <c r="H166" i="1"/>
  <c r="L166" i="1"/>
  <c r="J166" i="1"/>
  <c r="N166" i="1"/>
  <c r="K166" i="1"/>
  <c r="AQ164" i="1"/>
  <c r="AR164" i="1"/>
  <c r="AE163" i="1"/>
  <c r="AN163" i="1"/>
  <c r="AF163" i="1"/>
  <c r="AG163" i="1"/>
  <c r="AQ162" i="1"/>
  <c r="AR162" i="1"/>
  <c r="AE161" i="1"/>
  <c r="AN161" i="1"/>
  <c r="AF161" i="1"/>
  <c r="AG161" i="1"/>
  <c r="M172" i="1"/>
  <c r="H172" i="1"/>
  <c r="J170" i="1"/>
  <c r="AQ166" i="1"/>
  <c r="AR166" i="1"/>
  <c r="AF166" i="1"/>
  <c r="AE166" i="1"/>
  <c r="AN166" i="1"/>
  <c r="Q166" i="1"/>
  <c r="AN165" i="1"/>
  <c r="Z165" i="1"/>
  <c r="X165" i="1"/>
  <c r="AB165" i="1"/>
  <c r="Y165" i="1"/>
  <c r="X164" i="1"/>
  <c r="AB164" i="1"/>
  <c r="Y164" i="1"/>
  <c r="Z164" i="1"/>
  <c r="W164" i="1"/>
  <c r="AA164" i="1"/>
  <c r="Z163" i="1"/>
  <c r="W163" i="1"/>
  <c r="AA163" i="1"/>
  <c r="X163" i="1"/>
  <c r="AB163" i="1"/>
  <c r="Y163" i="1"/>
  <c r="X162" i="1"/>
  <c r="AB162" i="1"/>
  <c r="Y162" i="1"/>
  <c r="Z162" i="1"/>
  <c r="W162" i="1"/>
  <c r="AA162" i="1"/>
  <c r="Z161" i="1"/>
  <c r="W161" i="1"/>
  <c r="AA161" i="1"/>
  <c r="X161" i="1"/>
  <c r="AB161" i="1"/>
  <c r="Y161" i="1"/>
  <c r="AQ160" i="1"/>
  <c r="AR160" i="1"/>
  <c r="X160" i="1"/>
  <c r="AB160" i="1"/>
  <c r="Y160" i="1"/>
  <c r="Z160" i="1"/>
  <c r="W160" i="1"/>
  <c r="AA160" i="1"/>
  <c r="L172" i="1"/>
  <c r="R169" i="1"/>
  <c r="AQ168" i="1"/>
  <c r="V168" i="1"/>
  <c r="U168" i="1" s="1"/>
  <c r="R167" i="1"/>
  <c r="Q167" i="1"/>
  <c r="AF165" i="1"/>
  <c r="AG165" i="1"/>
  <c r="Q164" i="1"/>
  <c r="R164" i="1"/>
  <c r="Q162" i="1"/>
  <c r="R162" i="1"/>
  <c r="Q160" i="1"/>
  <c r="R160" i="1"/>
  <c r="S166" i="1"/>
  <c r="Q165" i="1"/>
  <c r="AN164" i="1"/>
  <c r="AE164" i="1"/>
  <c r="S164" i="1"/>
  <c r="K164" i="1"/>
  <c r="Q163" i="1"/>
  <c r="AN162" i="1"/>
  <c r="AE162" i="1"/>
  <c r="S162" i="1"/>
  <c r="K162" i="1"/>
  <c r="Q161" i="1"/>
  <c r="AN160" i="1"/>
  <c r="AE160" i="1"/>
  <c r="S160" i="1"/>
  <c r="K160" i="1"/>
  <c r="N164" i="1"/>
  <c r="J164" i="1"/>
  <c r="N162" i="1"/>
  <c r="J162" i="1"/>
  <c r="N160" i="1"/>
  <c r="J160" i="1"/>
  <c r="L164" i="1"/>
  <c r="L162" i="1"/>
  <c r="L160" i="1"/>
  <c r="Q159" i="1"/>
  <c r="R159" i="1"/>
  <c r="AR159" i="1"/>
  <c r="AQ159" i="1"/>
  <c r="J159" i="1"/>
  <c r="N159" i="1"/>
  <c r="V159" i="1"/>
  <c r="U159" i="1" s="1"/>
  <c r="K159" i="1"/>
  <c r="AE159" i="1"/>
  <c r="AN159" i="1"/>
  <c r="H159" i="1"/>
  <c r="L159" i="1"/>
  <c r="AF159" i="1"/>
  <c r="AR151" i="1"/>
  <c r="AQ151" i="1"/>
  <c r="AB151" i="1"/>
  <c r="X151" i="1"/>
  <c r="AA151" i="1"/>
  <c r="W151" i="1"/>
  <c r="Z151" i="1"/>
  <c r="Y151" i="1"/>
  <c r="Q151" i="1"/>
  <c r="AG151" i="1"/>
  <c r="AN151" i="1"/>
  <c r="AE151" i="1"/>
  <c r="Q150" i="1"/>
  <c r="R150" i="1"/>
  <c r="AR150" i="1"/>
  <c r="AQ150" i="1"/>
  <c r="V150" i="1"/>
  <c r="U150" i="1" s="1"/>
  <c r="AE150" i="1"/>
  <c r="AN150" i="1"/>
  <c r="AF150" i="1"/>
  <c r="AR149" i="1"/>
  <c r="AQ149" i="1"/>
  <c r="AB149" i="1"/>
  <c r="X149" i="1"/>
  <c r="AA149" i="1"/>
  <c r="W149" i="1"/>
  <c r="Z149" i="1"/>
  <c r="Y149" i="1"/>
  <c r="AG149" i="1"/>
  <c r="R149" i="1"/>
  <c r="AE149" i="1"/>
  <c r="AN149" i="1"/>
  <c r="AR148" i="1"/>
  <c r="AQ148" i="1"/>
  <c r="Y148" i="1"/>
  <c r="AA148" i="1"/>
  <c r="Z148" i="1"/>
  <c r="AB148" i="1"/>
  <c r="X148" i="1"/>
  <c r="W148" i="1"/>
  <c r="AG148" i="1"/>
  <c r="AN148" i="1"/>
  <c r="AE148" i="1"/>
  <c r="AF148" i="1"/>
  <c r="AR147" i="1"/>
  <c r="AQ147" i="1"/>
  <c r="AB147" i="1"/>
  <c r="X147" i="1"/>
  <c r="AA147" i="1"/>
  <c r="W147" i="1"/>
  <c r="Z147" i="1"/>
  <c r="Y147" i="1"/>
  <c r="Q147" i="1"/>
  <c r="AE147" i="1"/>
  <c r="AN147" i="1"/>
  <c r="AF147" i="1"/>
  <c r="AR144" i="1"/>
  <c r="AQ144" i="1"/>
  <c r="Y144" i="1"/>
  <c r="AB144" i="1"/>
  <c r="X144" i="1"/>
  <c r="AA144" i="1"/>
  <c r="W144" i="1"/>
  <c r="Z144" i="1"/>
  <c r="AG144" i="1"/>
  <c r="R144" i="1"/>
  <c r="AN144" i="1"/>
  <c r="AE144" i="1"/>
  <c r="AR146" i="1"/>
  <c r="AQ146" i="1"/>
  <c r="Y146" i="1"/>
  <c r="AB146" i="1"/>
  <c r="X146" i="1"/>
  <c r="AA146" i="1"/>
  <c r="W146" i="1"/>
  <c r="Z146" i="1"/>
  <c r="AG146" i="1"/>
  <c r="AE146" i="1"/>
  <c r="AN146" i="1"/>
  <c r="AB145" i="1"/>
  <c r="AA145" i="1"/>
  <c r="AG145" i="1"/>
  <c r="AF145" i="1"/>
  <c r="AN145" i="1"/>
  <c r="AE145" i="1"/>
  <c r="Q145" i="1"/>
  <c r="R145" i="1"/>
  <c r="Y142" i="1"/>
  <c r="X142" i="1"/>
  <c r="AB142" i="1"/>
  <c r="AA142" i="1"/>
  <c r="W142" i="1"/>
  <c r="Z142" i="1"/>
  <c r="AG142" i="1"/>
  <c r="AF142" i="1"/>
  <c r="AN142" i="1"/>
  <c r="AE142" i="1"/>
  <c r="Q142" i="1"/>
  <c r="R142" i="1"/>
  <c r="Y157" i="1" l="1"/>
  <c r="AB157" i="1"/>
  <c r="X157" i="1"/>
  <c r="AA157" i="1"/>
  <c r="W157" i="1"/>
  <c r="Z157" i="1"/>
  <c r="Y155" i="1"/>
  <c r="AB155" i="1"/>
  <c r="X155" i="1"/>
  <c r="AA155" i="1"/>
  <c r="W155" i="1"/>
  <c r="Z155" i="1"/>
  <c r="AA143" i="1"/>
  <c r="Z145" i="1"/>
  <c r="X145" i="1"/>
  <c r="W145" i="1"/>
  <c r="Y169" i="1"/>
  <c r="W169" i="1"/>
  <c r="AB169" i="1"/>
  <c r="X169" i="1"/>
  <c r="Z169" i="1"/>
  <c r="AA169" i="1"/>
  <c r="W168" i="1"/>
  <c r="AA168" i="1"/>
  <c r="AB168" i="1"/>
  <c r="X168" i="1"/>
  <c r="Y168" i="1"/>
  <c r="Z168" i="1"/>
  <c r="Y159" i="1"/>
  <c r="AB159" i="1"/>
  <c r="X159" i="1"/>
  <c r="AA159" i="1"/>
  <c r="W159" i="1"/>
  <c r="Z159" i="1"/>
  <c r="Y150" i="1"/>
  <c r="AB150" i="1"/>
  <c r="X150" i="1"/>
  <c r="AA150" i="1"/>
  <c r="W150" i="1"/>
  <c r="Z150" i="1"/>
  <c r="AS141" i="1" l="1"/>
  <c r="AO141" i="1"/>
  <c r="AL141" i="1"/>
  <c r="AU141" i="1"/>
  <c r="AJ141" i="1"/>
  <c r="AH141" i="1"/>
  <c r="V141" i="1"/>
  <c r="O141" i="1"/>
  <c r="Q141" i="1" s="1"/>
  <c r="E32" i="1"/>
  <c r="D32" i="1" s="1"/>
  <c r="I32" i="1"/>
  <c r="J32" i="1" s="1"/>
  <c r="P32" i="1"/>
  <c r="O32" i="1" s="1"/>
  <c r="R32" i="1" s="1"/>
  <c r="T32" i="1"/>
  <c r="V32" i="1" s="1"/>
  <c r="U32" i="1" s="1"/>
  <c r="AD32" i="1"/>
  <c r="AC32" i="1" s="1"/>
  <c r="AI32" i="1"/>
  <c r="AH32" i="1" s="1"/>
  <c r="AJ32" i="1"/>
  <c r="AM32" i="1"/>
  <c r="AL32" i="1" s="1"/>
  <c r="AP32" i="1"/>
  <c r="AO32" i="1" s="1"/>
  <c r="AT32" i="1"/>
  <c r="AS32" i="1" s="1"/>
  <c r="AV32" i="1"/>
  <c r="AU32" i="1" s="1"/>
  <c r="AX32" i="1"/>
  <c r="AW32" i="1" s="1"/>
  <c r="E33" i="1"/>
  <c r="D33" i="1" s="1"/>
  <c r="I33" i="1"/>
  <c r="J33" i="1" s="1"/>
  <c r="P33" i="1"/>
  <c r="O33" i="1" s="1"/>
  <c r="R33" i="1" s="1"/>
  <c r="T33" i="1"/>
  <c r="V33" i="1" s="1"/>
  <c r="U33" i="1" s="1"/>
  <c r="AD33" i="1"/>
  <c r="AC33" i="1" s="1"/>
  <c r="AI33" i="1"/>
  <c r="AH33" i="1" s="1"/>
  <c r="AJ33" i="1"/>
  <c r="AM33" i="1"/>
  <c r="AL33" i="1" s="1"/>
  <c r="AP33" i="1"/>
  <c r="AO33" i="1" s="1"/>
  <c r="AT33" i="1"/>
  <c r="AS33" i="1" s="1"/>
  <c r="AV33" i="1"/>
  <c r="AU33" i="1" s="1"/>
  <c r="AX33" i="1"/>
  <c r="AW33" i="1" s="1"/>
  <c r="E34" i="1"/>
  <c r="D34" i="1" s="1"/>
  <c r="I34" i="1"/>
  <c r="J34" i="1" s="1"/>
  <c r="P34" i="1"/>
  <c r="O34" i="1" s="1"/>
  <c r="R34" i="1" s="1"/>
  <c r="T34" i="1"/>
  <c r="V34" i="1" s="1"/>
  <c r="U34" i="1" s="1"/>
  <c r="AD34" i="1"/>
  <c r="AC34" i="1" s="1"/>
  <c r="AI34" i="1"/>
  <c r="AH34" i="1" s="1"/>
  <c r="AJ34" i="1"/>
  <c r="AM34" i="1"/>
  <c r="AL34" i="1" s="1"/>
  <c r="AP34" i="1"/>
  <c r="AO34" i="1" s="1"/>
  <c r="AT34" i="1"/>
  <c r="AS34" i="1" s="1"/>
  <c r="AV34" i="1"/>
  <c r="AU34" i="1" s="1"/>
  <c r="AX34" i="1"/>
  <c r="AW34" i="1" s="1"/>
  <c r="E35" i="1"/>
  <c r="D35" i="1" s="1"/>
  <c r="I35" i="1"/>
  <c r="J35" i="1" s="1"/>
  <c r="P35" i="1"/>
  <c r="O35" i="1" s="1"/>
  <c r="R35" i="1" s="1"/>
  <c r="T35" i="1"/>
  <c r="V35" i="1" s="1"/>
  <c r="U35" i="1" s="1"/>
  <c r="AD35" i="1"/>
  <c r="AC35" i="1" s="1"/>
  <c r="AI35" i="1"/>
  <c r="AH35" i="1" s="1"/>
  <c r="AJ35" i="1"/>
  <c r="AM35" i="1"/>
  <c r="AL35" i="1" s="1"/>
  <c r="AP35" i="1"/>
  <c r="AO35" i="1" s="1"/>
  <c r="AQ35" i="1" s="1"/>
  <c r="AT35" i="1"/>
  <c r="AS35" i="1" s="1"/>
  <c r="AV35" i="1"/>
  <c r="AU35" i="1" s="1"/>
  <c r="AX35" i="1"/>
  <c r="AW35" i="1" s="1"/>
  <c r="E36" i="1"/>
  <c r="D36" i="1" s="1"/>
  <c r="I36" i="1"/>
  <c r="K36" i="1" s="1"/>
  <c r="P36" i="1"/>
  <c r="O36" i="1" s="1"/>
  <c r="R36" i="1" s="1"/>
  <c r="T36" i="1"/>
  <c r="V36" i="1" s="1"/>
  <c r="U36" i="1" s="1"/>
  <c r="AD36" i="1"/>
  <c r="AC36" i="1" s="1"/>
  <c r="AI36" i="1"/>
  <c r="AH36" i="1" s="1"/>
  <c r="AJ36" i="1"/>
  <c r="AM36" i="1"/>
  <c r="AL36" i="1" s="1"/>
  <c r="AP36" i="1"/>
  <c r="AO36" i="1" s="1"/>
  <c r="AQ36" i="1" s="1"/>
  <c r="AT36" i="1"/>
  <c r="AS36" i="1" s="1"/>
  <c r="AV36" i="1"/>
  <c r="AU36" i="1" s="1"/>
  <c r="AX36" i="1"/>
  <c r="AW36" i="1" s="1"/>
  <c r="E37" i="1"/>
  <c r="D37" i="1" s="1"/>
  <c r="I37" i="1"/>
  <c r="M37" i="1" s="1"/>
  <c r="P37" i="1"/>
  <c r="O37" i="1" s="1"/>
  <c r="R37" i="1" s="1"/>
  <c r="T37" i="1"/>
  <c r="V37" i="1" s="1"/>
  <c r="U37" i="1" s="1"/>
  <c r="AD37" i="1"/>
  <c r="AC37" i="1" s="1"/>
  <c r="AF37" i="1" s="1"/>
  <c r="AI37" i="1"/>
  <c r="AH37" i="1" s="1"/>
  <c r="AJ37" i="1"/>
  <c r="AM37" i="1"/>
  <c r="AL37" i="1" s="1"/>
  <c r="AP37" i="1"/>
  <c r="AO37" i="1" s="1"/>
  <c r="AQ37" i="1" s="1"/>
  <c r="AT37" i="1"/>
  <c r="AS37" i="1" s="1"/>
  <c r="AV37" i="1"/>
  <c r="AU37" i="1" s="1"/>
  <c r="AX37" i="1"/>
  <c r="AW37" i="1" s="1"/>
  <c r="E38" i="1"/>
  <c r="D38" i="1" s="1"/>
  <c r="I38" i="1"/>
  <c r="K38" i="1" s="1"/>
  <c r="P38" i="1"/>
  <c r="O38" i="1" s="1"/>
  <c r="T38" i="1"/>
  <c r="V38" i="1" s="1"/>
  <c r="U38" i="1" s="1"/>
  <c r="W38" i="1" s="1"/>
  <c r="AD38" i="1"/>
  <c r="AC38" i="1" s="1"/>
  <c r="AF38" i="1" s="1"/>
  <c r="AI38" i="1"/>
  <c r="AH38" i="1" s="1"/>
  <c r="AJ38" i="1"/>
  <c r="AM38" i="1"/>
  <c r="AL38" i="1" s="1"/>
  <c r="AP38" i="1"/>
  <c r="AO38" i="1" s="1"/>
  <c r="AQ38" i="1" s="1"/>
  <c r="AR38" i="1"/>
  <c r="AT38" i="1"/>
  <c r="AS38" i="1" s="1"/>
  <c r="AV38" i="1"/>
  <c r="AU38" i="1" s="1"/>
  <c r="AX38" i="1"/>
  <c r="AW38" i="1" s="1"/>
  <c r="E39" i="1"/>
  <c r="D39" i="1" s="1"/>
  <c r="I39" i="1"/>
  <c r="K39" i="1" s="1"/>
  <c r="P39" i="1"/>
  <c r="O39" i="1" s="1"/>
  <c r="R39" i="1" s="1"/>
  <c r="T39" i="1"/>
  <c r="V39" i="1" s="1"/>
  <c r="U39" i="1" s="1"/>
  <c r="AD39" i="1"/>
  <c r="AC39" i="1" s="1"/>
  <c r="AI39" i="1"/>
  <c r="AH39" i="1" s="1"/>
  <c r="AJ39" i="1"/>
  <c r="AM39" i="1"/>
  <c r="AL39" i="1" s="1"/>
  <c r="AP39" i="1"/>
  <c r="AO39" i="1" s="1"/>
  <c r="AQ39" i="1" s="1"/>
  <c r="AT39" i="1"/>
  <c r="AS39" i="1" s="1"/>
  <c r="AV39" i="1"/>
  <c r="AU39" i="1" s="1"/>
  <c r="AX39" i="1"/>
  <c r="AW39" i="1" s="1"/>
  <c r="E40" i="1"/>
  <c r="D40" i="1" s="1"/>
  <c r="I40" i="1"/>
  <c r="K40" i="1" s="1"/>
  <c r="P40" i="1"/>
  <c r="O40" i="1" s="1"/>
  <c r="T40" i="1"/>
  <c r="V40" i="1" s="1"/>
  <c r="U40" i="1" s="1"/>
  <c r="AD40" i="1"/>
  <c r="AC40" i="1" s="1"/>
  <c r="AI40" i="1"/>
  <c r="AH40" i="1" s="1"/>
  <c r="AJ40" i="1"/>
  <c r="AM40" i="1"/>
  <c r="AL40" i="1" s="1"/>
  <c r="AP40" i="1"/>
  <c r="AO40" i="1" s="1"/>
  <c r="AS40" i="1"/>
  <c r="AT40" i="1"/>
  <c r="AV40" i="1"/>
  <c r="AU40" i="1" s="1"/>
  <c r="AX40" i="1"/>
  <c r="AW40" i="1" s="1"/>
  <c r="E41" i="1"/>
  <c r="D41" i="1" s="1"/>
  <c r="I41" i="1"/>
  <c r="L41" i="1" s="1"/>
  <c r="K41" i="1"/>
  <c r="P41" i="1"/>
  <c r="O41" i="1" s="1"/>
  <c r="T41" i="1"/>
  <c r="V41" i="1" s="1"/>
  <c r="U41" i="1" s="1"/>
  <c r="AD41" i="1"/>
  <c r="AC41" i="1" s="1"/>
  <c r="AF41" i="1" s="1"/>
  <c r="AI41" i="1"/>
  <c r="AH41" i="1" s="1"/>
  <c r="AJ41" i="1"/>
  <c r="AM41" i="1"/>
  <c r="AL41" i="1" s="1"/>
  <c r="AP41" i="1"/>
  <c r="AO41" i="1" s="1"/>
  <c r="AT41" i="1"/>
  <c r="AS41" i="1" s="1"/>
  <c r="AV41" i="1"/>
  <c r="AU41" i="1" s="1"/>
  <c r="AX41" i="1"/>
  <c r="AW41" i="1" s="1"/>
  <c r="E42" i="1"/>
  <c r="D42" i="1" s="1"/>
  <c r="I42" i="1"/>
  <c r="H42" i="1" s="1"/>
  <c r="P42" i="1"/>
  <c r="O42" i="1" s="1"/>
  <c r="Q42" i="1" s="1"/>
  <c r="T42" i="1"/>
  <c r="V42" i="1" s="1"/>
  <c r="U42" i="1" s="1"/>
  <c r="AD42" i="1"/>
  <c r="AC42" i="1" s="1"/>
  <c r="AI42" i="1"/>
  <c r="AH42" i="1" s="1"/>
  <c r="AJ42" i="1"/>
  <c r="AM42" i="1"/>
  <c r="AL42" i="1" s="1"/>
  <c r="AP42" i="1"/>
  <c r="AO42" i="1" s="1"/>
  <c r="AQ42" i="1" s="1"/>
  <c r="AT42" i="1"/>
  <c r="AS42" i="1" s="1"/>
  <c r="AV42" i="1"/>
  <c r="AU42" i="1" s="1"/>
  <c r="AX42" i="1"/>
  <c r="AW42" i="1" s="1"/>
  <c r="E43" i="1"/>
  <c r="D43" i="1" s="1"/>
  <c r="I43" i="1"/>
  <c r="H43" i="1" s="1"/>
  <c r="P43" i="1"/>
  <c r="O43" i="1" s="1"/>
  <c r="S43" i="1"/>
  <c r="T43" i="1"/>
  <c r="V43" i="1" s="1"/>
  <c r="U43" i="1" s="1"/>
  <c r="AA43" i="1"/>
  <c r="AD43" i="1"/>
  <c r="AC43" i="1" s="1"/>
  <c r="AI43" i="1"/>
  <c r="AH43" i="1" s="1"/>
  <c r="AJ43" i="1"/>
  <c r="AM43" i="1"/>
  <c r="AL43" i="1" s="1"/>
  <c r="AP43" i="1"/>
  <c r="AO43" i="1" s="1"/>
  <c r="AQ43" i="1" s="1"/>
  <c r="AT43" i="1"/>
  <c r="AS43" i="1" s="1"/>
  <c r="AV43" i="1"/>
  <c r="AU43" i="1" s="1"/>
  <c r="AX43" i="1"/>
  <c r="AW43" i="1" s="1"/>
  <c r="E44" i="1"/>
  <c r="D44" i="1" s="1"/>
  <c r="I44" i="1"/>
  <c r="M44" i="1" s="1"/>
  <c r="P44" i="1"/>
  <c r="O44" i="1" s="1"/>
  <c r="R44" i="1" s="1"/>
  <c r="T44" i="1"/>
  <c r="V44" i="1" s="1"/>
  <c r="U44" i="1" s="1"/>
  <c r="AD44" i="1"/>
  <c r="AC44" i="1" s="1"/>
  <c r="AI44" i="1"/>
  <c r="AH44" i="1" s="1"/>
  <c r="AJ44" i="1"/>
  <c r="AM44" i="1"/>
  <c r="AL44" i="1" s="1"/>
  <c r="AP44" i="1"/>
  <c r="AO44" i="1" s="1"/>
  <c r="AQ44" i="1" s="1"/>
  <c r="AT44" i="1"/>
  <c r="AS44" i="1" s="1"/>
  <c r="AV44" i="1"/>
  <c r="AU44" i="1" s="1"/>
  <c r="AX44" i="1"/>
  <c r="AW44" i="1" s="1"/>
  <c r="E45" i="1"/>
  <c r="D45" i="1" s="1"/>
  <c r="I45" i="1"/>
  <c r="M45" i="1" s="1"/>
  <c r="P45" i="1"/>
  <c r="O45" i="1" s="1"/>
  <c r="T45" i="1"/>
  <c r="V45" i="1" s="1"/>
  <c r="U45" i="1" s="1"/>
  <c r="AD45" i="1"/>
  <c r="AC45" i="1" s="1"/>
  <c r="AI45" i="1"/>
  <c r="AH45" i="1" s="1"/>
  <c r="AJ45" i="1"/>
  <c r="AM45" i="1"/>
  <c r="AL45" i="1" s="1"/>
  <c r="AP45" i="1"/>
  <c r="AO45" i="1" s="1"/>
  <c r="AQ45" i="1" s="1"/>
  <c r="AT45" i="1"/>
  <c r="AS45" i="1" s="1"/>
  <c r="AV45" i="1"/>
  <c r="AU45" i="1" s="1"/>
  <c r="AX45" i="1"/>
  <c r="AW45" i="1" s="1"/>
  <c r="E46" i="1"/>
  <c r="D46" i="1" s="1"/>
  <c r="I46" i="1"/>
  <c r="M46" i="1" s="1"/>
  <c r="P46" i="1"/>
  <c r="O46" i="1" s="1"/>
  <c r="R46" i="1" s="1"/>
  <c r="T46" i="1"/>
  <c r="V46" i="1" s="1"/>
  <c r="U46" i="1" s="1"/>
  <c r="AD46" i="1"/>
  <c r="AC46" i="1" s="1"/>
  <c r="AI46" i="1"/>
  <c r="AH46" i="1" s="1"/>
  <c r="AJ46" i="1"/>
  <c r="AM46" i="1"/>
  <c r="AL46" i="1" s="1"/>
  <c r="AP46" i="1"/>
  <c r="AO46" i="1" s="1"/>
  <c r="AQ46" i="1" s="1"/>
  <c r="AT46" i="1"/>
  <c r="AS46" i="1" s="1"/>
  <c r="AV46" i="1"/>
  <c r="AU46" i="1" s="1"/>
  <c r="AX46" i="1"/>
  <c r="AW46" i="1" s="1"/>
  <c r="E47" i="1"/>
  <c r="D47" i="1" s="1"/>
  <c r="I47" i="1"/>
  <c r="K47" i="1" s="1"/>
  <c r="P47" i="1"/>
  <c r="O47" i="1" s="1"/>
  <c r="R47" i="1" s="1"/>
  <c r="T47" i="1"/>
  <c r="V47" i="1" s="1"/>
  <c r="U47" i="1" s="1"/>
  <c r="W47" i="1" s="1"/>
  <c r="AD47" i="1"/>
  <c r="AC47" i="1" s="1"/>
  <c r="AF47" i="1" s="1"/>
  <c r="AI47" i="1"/>
  <c r="AH47" i="1" s="1"/>
  <c r="AJ47" i="1"/>
  <c r="AM47" i="1"/>
  <c r="AL47" i="1" s="1"/>
  <c r="AP47" i="1"/>
  <c r="AO47" i="1" s="1"/>
  <c r="AQ47" i="1" s="1"/>
  <c r="AT47" i="1"/>
  <c r="AS47" i="1" s="1"/>
  <c r="AV47" i="1"/>
  <c r="AU47" i="1" s="1"/>
  <c r="AX47" i="1"/>
  <c r="AW47" i="1" s="1"/>
  <c r="E48" i="1"/>
  <c r="D48" i="1" s="1"/>
  <c r="I48" i="1"/>
  <c r="M48" i="1" s="1"/>
  <c r="P48" i="1"/>
  <c r="O48" i="1" s="1"/>
  <c r="U48" i="1"/>
  <c r="AD48" i="1"/>
  <c r="AC48" i="1" s="1"/>
  <c r="AI48" i="1"/>
  <c r="AH48" i="1" s="1"/>
  <c r="AJ48" i="1"/>
  <c r="AM48" i="1"/>
  <c r="AL48" i="1" s="1"/>
  <c r="AP48" i="1"/>
  <c r="AO48" i="1" s="1"/>
  <c r="AT48" i="1"/>
  <c r="AS48" i="1" s="1"/>
  <c r="AV48" i="1"/>
  <c r="AU48" i="1" s="1"/>
  <c r="AX48" i="1"/>
  <c r="AW48" i="1" s="1"/>
  <c r="D49" i="1"/>
  <c r="E49" i="1"/>
  <c r="I49" i="1"/>
  <c r="K49" i="1" s="1"/>
  <c r="P49" i="1"/>
  <c r="O49" i="1" s="1"/>
  <c r="AD49" i="1"/>
  <c r="AC49" i="1" s="1"/>
  <c r="AI49" i="1"/>
  <c r="AH49" i="1" s="1"/>
  <c r="AJ49" i="1"/>
  <c r="AM49" i="1"/>
  <c r="AL49" i="1" s="1"/>
  <c r="AP49" i="1"/>
  <c r="AO49" i="1" s="1"/>
  <c r="AT49" i="1"/>
  <c r="AS49" i="1" s="1"/>
  <c r="AV49" i="1"/>
  <c r="AU49" i="1" s="1"/>
  <c r="AX49" i="1"/>
  <c r="AW49" i="1" s="1"/>
  <c r="E50" i="1"/>
  <c r="D50" i="1" s="1"/>
  <c r="I50" i="1"/>
  <c r="K50" i="1" s="1"/>
  <c r="P50" i="1"/>
  <c r="O50" i="1" s="1"/>
  <c r="AD50" i="1"/>
  <c r="AC50" i="1" s="1"/>
  <c r="AE50" i="1" s="1"/>
  <c r="AI50" i="1"/>
  <c r="AH50" i="1" s="1"/>
  <c r="AJ50" i="1"/>
  <c r="AM50" i="1"/>
  <c r="AL50" i="1" s="1"/>
  <c r="AP50" i="1"/>
  <c r="AO50" i="1" s="1"/>
  <c r="AT50" i="1"/>
  <c r="AS50" i="1" s="1"/>
  <c r="AV50" i="1"/>
  <c r="AU50" i="1" s="1"/>
  <c r="AX50" i="1"/>
  <c r="AW50" i="1" s="1"/>
  <c r="E51" i="1"/>
  <c r="D51" i="1" s="1"/>
  <c r="I51" i="1"/>
  <c r="K51" i="1" s="1"/>
  <c r="P51" i="1"/>
  <c r="O51" i="1" s="1"/>
  <c r="AD51" i="1"/>
  <c r="AC51" i="1" s="1"/>
  <c r="AI51" i="1"/>
  <c r="AH51" i="1" s="1"/>
  <c r="AJ51" i="1"/>
  <c r="AM51" i="1"/>
  <c r="AL51" i="1" s="1"/>
  <c r="AP51" i="1"/>
  <c r="AO51" i="1" s="1"/>
  <c r="AT51" i="1"/>
  <c r="AS51" i="1" s="1"/>
  <c r="AV51" i="1"/>
  <c r="AU51" i="1" s="1"/>
  <c r="AX51" i="1"/>
  <c r="AW51" i="1" s="1"/>
  <c r="E52" i="1"/>
  <c r="D52" i="1" s="1"/>
  <c r="I52" i="1"/>
  <c r="K52" i="1" s="1"/>
  <c r="P52" i="1"/>
  <c r="O52" i="1" s="1"/>
  <c r="AD52" i="1"/>
  <c r="AC52" i="1" s="1"/>
  <c r="AE52" i="1" s="1"/>
  <c r="AI52" i="1"/>
  <c r="AH52" i="1" s="1"/>
  <c r="AJ52" i="1"/>
  <c r="AM52" i="1"/>
  <c r="AL52" i="1" s="1"/>
  <c r="AP52" i="1"/>
  <c r="AO52" i="1" s="1"/>
  <c r="AT52" i="1"/>
  <c r="AS52" i="1" s="1"/>
  <c r="AV52" i="1"/>
  <c r="AU52" i="1" s="1"/>
  <c r="AX52" i="1"/>
  <c r="AW52" i="1" s="1"/>
  <c r="E53" i="1"/>
  <c r="D53" i="1" s="1"/>
  <c r="I53" i="1"/>
  <c r="K53" i="1" s="1"/>
  <c r="P53" i="1"/>
  <c r="O53" i="1" s="1"/>
  <c r="AD53" i="1"/>
  <c r="AC53" i="1" s="1"/>
  <c r="AI53" i="1"/>
  <c r="AH53" i="1" s="1"/>
  <c r="AJ53" i="1"/>
  <c r="AM53" i="1"/>
  <c r="AL53" i="1" s="1"/>
  <c r="AP53" i="1"/>
  <c r="AO53" i="1" s="1"/>
  <c r="AT53" i="1"/>
  <c r="AS53" i="1" s="1"/>
  <c r="AV53" i="1"/>
  <c r="AU53" i="1" s="1"/>
  <c r="AX53" i="1"/>
  <c r="AW53" i="1" s="1"/>
  <c r="E54" i="1"/>
  <c r="D54" i="1" s="1"/>
  <c r="I54" i="1"/>
  <c r="M54" i="1" s="1"/>
  <c r="P54" i="1"/>
  <c r="O54" i="1" s="1"/>
  <c r="AD54" i="1"/>
  <c r="AC54" i="1" s="1"/>
  <c r="AI54" i="1"/>
  <c r="AH54" i="1" s="1"/>
  <c r="AJ54" i="1"/>
  <c r="AM54" i="1"/>
  <c r="AL54" i="1" s="1"/>
  <c r="AP54" i="1"/>
  <c r="AO54" i="1" s="1"/>
  <c r="AT54" i="1"/>
  <c r="AS54" i="1" s="1"/>
  <c r="AV54" i="1"/>
  <c r="AU54" i="1" s="1"/>
  <c r="AX54" i="1"/>
  <c r="AW54" i="1" s="1"/>
  <c r="E55" i="1"/>
  <c r="D55" i="1" s="1"/>
  <c r="I55" i="1"/>
  <c r="M55" i="1" s="1"/>
  <c r="P55" i="1"/>
  <c r="O55" i="1" s="1"/>
  <c r="R55" i="1" s="1"/>
  <c r="T55" i="1"/>
  <c r="S55" i="1" s="1"/>
  <c r="AD55" i="1"/>
  <c r="AC55" i="1" s="1"/>
  <c r="AG55" i="1" s="1"/>
  <c r="AI55" i="1"/>
  <c r="AH55" i="1" s="1"/>
  <c r="AJ55" i="1"/>
  <c r="AM55" i="1"/>
  <c r="AL55" i="1" s="1"/>
  <c r="AP55" i="1"/>
  <c r="AO55" i="1" s="1"/>
  <c r="AT55" i="1"/>
  <c r="AS55" i="1" s="1"/>
  <c r="AV55" i="1"/>
  <c r="AU55" i="1" s="1"/>
  <c r="AX55" i="1"/>
  <c r="AW55" i="1" s="1"/>
  <c r="E56" i="1"/>
  <c r="D56" i="1" s="1"/>
  <c r="I56" i="1"/>
  <c r="N56" i="1" s="1"/>
  <c r="P56" i="1"/>
  <c r="O56" i="1" s="1"/>
  <c r="Q56" i="1" s="1"/>
  <c r="T56" i="1"/>
  <c r="S56" i="1" s="1"/>
  <c r="AD56" i="1"/>
  <c r="AC56" i="1" s="1"/>
  <c r="AI56" i="1"/>
  <c r="AH56" i="1" s="1"/>
  <c r="AJ56" i="1"/>
  <c r="AM56" i="1"/>
  <c r="AL56" i="1" s="1"/>
  <c r="AP56" i="1"/>
  <c r="AO56" i="1" s="1"/>
  <c r="AR56" i="1" s="1"/>
  <c r="AT56" i="1"/>
  <c r="AS56" i="1" s="1"/>
  <c r="AV56" i="1"/>
  <c r="AU56" i="1" s="1"/>
  <c r="AX56" i="1"/>
  <c r="AW56" i="1" s="1"/>
  <c r="E57" i="1"/>
  <c r="D57" i="1" s="1"/>
  <c r="I57" i="1"/>
  <c r="J57" i="1" s="1"/>
  <c r="P57" i="1"/>
  <c r="O57" i="1" s="1"/>
  <c r="Q57" i="1" s="1"/>
  <c r="T57" i="1"/>
  <c r="AD57" i="1"/>
  <c r="AC57" i="1" s="1"/>
  <c r="AI57" i="1"/>
  <c r="AH57" i="1" s="1"/>
  <c r="AJ57" i="1"/>
  <c r="AM57" i="1"/>
  <c r="AL57" i="1" s="1"/>
  <c r="AP57" i="1"/>
  <c r="AO57" i="1" s="1"/>
  <c r="AR57" i="1" s="1"/>
  <c r="AT57" i="1"/>
  <c r="AS57" i="1" s="1"/>
  <c r="AV57" i="1"/>
  <c r="AU57" i="1" s="1"/>
  <c r="AX57" i="1"/>
  <c r="AW57" i="1" s="1"/>
  <c r="E58" i="1"/>
  <c r="D58" i="1" s="1"/>
  <c r="I58" i="1"/>
  <c r="N58" i="1" s="1"/>
  <c r="P58" i="1"/>
  <c r="O58" i="1" s="1"/>
  <c r="T58" i="1"/>
  <c r="S58" i="1" s="1"/>
  <c r="AD58" i="1"/>
  <c r="AC58" i="1" s="1"/>
  <c r="AH58" i="1"/>
  <c r="AI58" i="1"/>
  <c r="AJ58" i="1"/>
  <c r="AM58" i="1"/>
  <c r="AL58" i="1" s="1"/>
  <c r="AP58" i="1"/>
  <c r="AO58" i="1" s="1"/>
  <c r="AT58" i="1"/>
  <c r="AS58" i="1" s="1"/>
  <c r="AV58" i="1"/>
  <c r="AU58" i="1" s="1"/>
  <c r="AX58" i="1"/>
  <c r="AW58" i="1" s="1"/>
  <c r="E59" i="1"/>
  <c r="D59" i="1" s="1"/>
  <c r="I59" i="1"/>
  <c r="K59" i="1" s="1"/>
  <c r="P59" i="1"/>
  <c r="O59" i="1" s="1"/>
  <c r="R59" i="1" s="1"/>
  <c r="T59" i="1"/>
  <c r="AD59" i="1"/>
  <c r="AC59" i="1" s="1"/>
  <c r="AI59" i="1"/>
  <c r="AH59" i="1" s="1"/>
  <c r="AJ59" i="1"/>
  <c r="AM59" i="1"/>
  <c r="AL59" i="1" s="1"/>
  <c r="AP59" i="1"/>
  <c r="AO59" i="1" s="1"/>
  <c r="AT59" i="1"/>
  <c r="AS59" i="1" s="1"/>
  <c r="AV59" i="1"/>
  <c r="AU59" i="1" s="1"/>
  <c r="AX59" i="1"/>
  <c r="AW59" i="1" s="1"/>
  <c r="E60" i="1"/>
  <c r="D60" i="1" s="1"/>
  <c r="I60" i="1"/>
  <c r="P60" i="1"/>
  <c r="O60" i="1" s="1"/>
  <c r="R60" i="1" s="1"/>
  <c r="T60" i="1"/>
  <c r="AD60" i="1"/>
  <c r="AC60" i="1" s="1"/>
  <c r="AI60" i="1"/>
  <c r="AH60" i="1" s="1"/>
  <c r="AJ60" i="1"/>
  <c r="AM60" i="1"/>
  <c r="AL60" i="1" s="1"/>
  <c r="AP60" i="1"/>
  <c r="AO60" i="1" s="1"/>
  <c r="AT60" i="1"/>
  <c r="AS60" i="1" s="1"/>
  <c r="AV60" i="1"/>
  <c r="AU60" i="1" s="1"/>
  <c r="AX60" i="1"/>
  <c r="AW60" i="1" s="1"/>
  <c r="E61" i="1"/>
  <c r="D61" i="1" s="1"/>
  <c r="I61" i="1"/>
  <c r="K61" i="1" s="1"/>
  <c r="P61" i="1"/>
  <c r="O61" i="1" s="1"/>
  <c r="R61" i="1" s="1"/>
  <c r="T61" i="1"/>
  <c r="AD61" i="1"/>
  <c r="AC61" i="1" s="1"/>
  <c r="AI61" i="1"/>
  <c r="AH61" i="1" s="1"/>
  <c r="AJ61" i="1"/>
  <c r="AM61" i="1"/>
  <c r="AL61" i="1" s="1"/>
  <c r="AP61" i="1"/>
  <c r="AO61" i="1" s="1"/>
  <c r="AT61" i="1"/>
  <c r="AS61" i="1" s="1"/>
  <c r="AV61" i="1"/>
  <c r="AU61" i="1" s="1"/>
  <c r="AX61" i="1"/>
  <c r="AW61" i="1" s="1"/>
  <c r="D62" i="1"/>
  <c r="E62" i="1"/>
  <c r="I62" i="1"/>
  <c r="P62" i="1"/>
  <c r="O62" i="1" s="1"/>
  <c r="R62" i="1" s="1"/>
  <c r="T62" i="1"/>
  <c r="S62" i="1" s="1"/>
  <c r="AD62" i="1"/>
  <c r="AC62" i="1" s="1"/>
  <c r="AI62" i="1"/>
  <c r="AH62" i="1" s="1"/>
  <c r="AJ62" i="1"/>
  <c r="AM62" i="1"/>
  <c r="AL62" i="1" s="1"/>
  <c r="AP62" i="1"/>
  <c r="AO62" i="1" s="1"/>
  <c r="AT62" i="1"/>
  <c r="AS62" i="1" s="1"/>
  <c r="AV62" i="1"/>
  <c r="AU62" i="1" s="1"/>
  <c r="AX62" i="1"/>
  <c r="AW62" i="1" s="1"/>
  <c r="E63" i="1"/>
  <c r="D63" i="1" s="1"/>
  <c r="I63" i="1"/>
  <c r="N63" i="1" s="1"/>
  <c r="P63" i="1"/>
  <c r="O63" i="1" s="1"/>
  <c r="T63" i="1"/>
  <c r="S63" i="1" s="1"/>
  <c r="AD63" i="1"/>
  <c r="AC63" i="1" s="1"/>
  <c r="AI63" i="1"/>
  <c r="AH63" i="1" s="1"/>
  <c r="AJ63" i="1"/>
  <c r="AM63" i="1"/>
  <c r="AL63" i="1" s="1"/>
  <c r="AP63" i="1"/>
  <c r="AO63" i="1" s="1"/>
  <c r="AT63" i="1"/>
  <c r="AS63" i="1" s="1"/>
  <c r="AV63" i="1"/>
  <c r="AU63" i="1" s="1"/>
  <c r="AX63" i="1"/>
  <c r="AW63" i="1" s="1"/>
  <c r="E64" i="1"/>
  <c r="D64" i="1" s="1"/>
  <c r="I64" i="1"/>
  <c r="J64" i="1" s="1"/>
  <c r="P64" i="1"/>
  <c r="O64" i="1" s="1"/>
  <c r="T64" i="1"/>
  <c r="V64" i="1" s="1"/>
  <c r="U64" i="1" s="1"/>
  <c r="AD64" i="1"/>
  <c r="AC64" i="1" s="1"/>
  <c r="AH64" i="1"/>
  <c r="AI64" i="1"/>
  <c r="AJ64" i="1"/>
  <c r="AM64" i="1"/>
  <c r="AL64" i="1" s="1"/>
  <c r="AP64" i="1"/>
  <c r="AO64" i="1" s="1"/>
  <c r="AT64" i="1"/>
  <c r="AS64" i="1" s="1"/>
  <c r="AV64" i="1"/>
  <c r="AU64" i="1" s="1"/>
  <c r="AX64" i="1"/>
  <c r="AW64" i="1" s="1"/>
  <c r="D65" i="1"/>
  <c r="E65" i="1"/>
  <c r="I65" i="1"/>
  <c r="P65" i="1"/>
  <c r="O65" i="1" s="1"/>
  <c r="R65" i="1" s="1"/>
  <c r="T65" i="1"/>
  <c r="S65" i="1" s="1"/>
  <c r="V65" i="1"/>
  <c r="U65" i="1" s="1"/>
  <c r="AD65" i="1"/>
  <c r="AC65" i="1" s="1"/>
  <c r="AI65" i="1"/>
  <c r="AH65" i="1" s="1"/>
  <c r="AJ65" i="1"/>
  <c r="AM65" i="1"/>
  <c r="AL65" i="1" s="1"/>
  <c r="AP65" i="1"/>
  <c r="AO65" i="1" s="1"/>
  <c r="AT65" i="1"/>
  <c r="AS65" i="1" s="1"/>
  <c r="AV65" i="1"/>
  <c r="AU65" i="1" s="1"/>
  <c r="AX65" i="1"/>
  <c r="AW65" i="1" s="1"/>
  <c r="E66" i="1"/>
  <c r="D66" i="1" s="1"/>
  <c r="I66" i="1"/>
  <c r="H66" i="1" s="1"/>
  <c r="P66" i="1"/>
  <c r="O66" i="1" s="1"/>
  <c r="Q66" i="1" s="1"/>
  <c r="T66" i="1"/>
  <c r="AD66" i="1"/>
  <c r="AC66" i="1" s="1"/>
  <c r="AI66" i="1"/>
  <c r="AH66" i="1" s="1"/>
  <c r="AJ66" i="1"/>
  <c r="AM66" i="1"/>
  <c r="AL66" i="1" s="1"/>
  <c r="AP66" i="1"/>
  <c r="AO66" i="1" s="1"/>
  <c r="AR66" i="1" s="1"/>
  <c r="AT66" i="1"/>
  <c r="AS66" i="1" s="1"/>
  <c r="AV66" i="1"/>
  <c r="AU66" i="1" s="1"/>
  <c r="AX66" i="1"/>
  <c r="AW66" i="1" s="1"/>
  <c r="E67" i="1"/>
  <c r="D67" i="1" s="1"/>
  <c r="I67" i="1"/>
  <c r="N67" i="1" s="1"/>
  <c r="P67" i="1"/>
  <c r="O67" i="1" s="1"/>
  <c r="T67" i="1"/>
  <c r="V67" i="1" s="1"/>
  <c r="U67" i="1" s="1"/>
  <c r="Z67" i="1" s="1"/>
  <c r="AD67" i="1"/>
  <c r="AC67" i="1" s="1"/>
  <c r="AI67" i="1"/>
  <c r="AH67" i="1" s="1"/>
  <c r="AJ67" i="1"/>
  <c r="AM67" i="1"/>
  <c r="AL67" i="1" s="1"/>
  <c r="AP67" i="1"/>
  <c r="AO67" i="1" s="1"/>
  <c r="AR67" i="1" s="1"/>
  <c r="AT67" i="1"/>
  <c r="AS67" i="1" s="1"/>
  <c r="AV67" i="1"/>
  <c r="AU67" i="1" s="1"/>
  <c r="AX67" i="1"/>
  <c r="AW67" i="1" s="1"/>
  <c r="E68" i="1"/>
  <c r="D68" i="1" s="1"/>
  <c r="I68" i="1"/>
  <c r="N68" i="1" s="1"/>
  <c r="P68" i="1"/>
  <c r="O68" i="1" s="1"/>
  <c r="Q68" i="1" s="1"/>
  <c r="T68" i="1"/>
  <c r="V68" i="1" s="1"/>
  <c r="U68" i="1" s="1"/>
  <c r="Z68" i="1" s="1"/>
  <c r="AD68" i="1"/>
  <c r="AC68" i="1" s="1"/>
  <c r="AI68" i="1"/>
  <c r="AH68" i="1" s="1"/>
  <c r="AJ68" i="1"/>
  <c r="AM68" i="1"/>
  <c r="AL68" i="1" s="1"/>
  <c r="AP68" i="1"/>
  <c r="AO68" i="1" s="1"/>
  <c r="AT68" i="1"/>
  <c r="AS68" i="1" s="1"/>
  <c r="AV68" i="1"/>
  <c r="AU68" i="1" s="1"/>
  <c r="AX68" i="1"/>
  <c r="AW68" i="1" s="1"/>
  <c r="E69" i="1"/>
  <c r="D69" i="1" s="1"/>
  <c r="I69" i="1"/>
  <c r="M69" i="1" s="1"/>
  <c r="P69" i="1"/>
  <c r="O69" i="1" s="1"/>
  <c r="Q69" i="1" s="1"/>
  <c r="T69" i="1"/>
  <c r="V69" i="1" s="1"/>
  <c r="U69" i="1" s="1"/>
  <c r="AD69" i="1"/>
  <c r="AC69" i="1" s="1"/>
  <c r="AI69" i="1"/>
  <c r="AH69" i="1" s="1"/>
  <c r="AJ69" i="1"/>
  <c r="AM69" i="1"/>
  <c r="AL69" i="1" s="1"/>
  <c r="AP69" i="1"/>
  <c r="AO69" i="1" s="1"/>
  <c r="AR69" i="1" s="1"/>
  <c r="AT69" i="1"/>
  <c r="AS69" i="1" s="1"/>
  <c r="AV69" i="1"/>
  <c r="AU69" i="1" s="1"/>
  <c r="AX69" i="1"/>
  <c r="AW69" i="1" s="1"/>
  <c r="E70" i="1"/>
  <c r="D70" i="1" s="1"/>
  <c r="I70" i="1"/>
  <c r="H70" i="1" s="1"/>
  <c r="N70" i="1"/>
  <c r="P70" i="1"/>
  <c r="O70" i="1" s="1"/>
  <c r="T70" i="1"/>
  <c r="V70" i="1" s="1"/>
  <c r="U70" i="1" s="1"/>
  <c r="Z70" i="1" s="1"/>
  <c r="AD70" i="1"/>
  <c r="AC70" i="1" s="1"/>
  <c r="AG70" i="1" s="1"/>
  <c r="AH70" i="1"/>
  <c r="AI70" i="1"/>
  <c r="AJ70" i="1"/>
  <c r="AM70" i="1"/>
  <c r="AL70" i="1" s="1"/>
  <c r="AP70" i="1"/>
  <c r="AO70" i="1" s="1"/>
  <c r="AT70" i="1"/>
  <c r="AS70" i="1" s="1"/>
  <c r="AV70" i="1"/>
  <c r="AU70" i="1" s="1"/>
  <c r="AX70" i="1"/>
  <c r="AW70" i="1" s="1"/>
  <c r="E71" i="1"/>
  <c r="D71" i="1" s="1"/>
  <c r="I71" i="1"/>
  <c r="M71" i="1" s="1"/>
  <c r="P71" i="1"/>
  <c r="O71" i="1" s="1"/>
  <c r="Q71" i="1" s="1"/>
  <c r="T71" i="1"/>
  <c r="S71" i="1" s="1"/>
  <c r="AD71" i="1"/>
  <c r="AC71" i="1" s="1"/>
  <c r="AI71" i="1"/>
  <c r="AH71" i="1" s="1"/>
  <c r="AJ71" i="1"/>
  <c r="AM71" i="1"/>
  <c r="AL71" i="1" s="1"/>
  <c r="AP71" i="1"/>
  <c r="AO71" i="1" s="1"/>
  <c r="AQ71" i="1" s="1"/>
  <c r="AT71" i="1"/>
  <c r="AS71" i="1" s="1"/>
  <c r="AV71" i="1"/>
  <c r="AU71" i="1" s="1"/>
  <c r="AX71" i="1"/>
  <c r="AW71" i="1" s="1"/>
  <c r="E72" i="1"/>
  <c r="D72" i="1" s="1"/>
  <c r="I72" i="1"/>
  <c r="K72" i="1" s="1"/>
  <c r="M72" i="1"/>
  <c r="P72" i="1"/>
  <c r="O72" i="1" s="1"/>
  <c r="R72" i="1" s="1"/>
  <c r="T72" i="1"/>
  <c r="V72" i="1" s="1"/>
  <c r="U72" i="1" s="1"/>
  <c r="Z72" i="1" s="1"/>
  <c r="AD72" i="1"/>
  <c r="AC72" i="1" s="1"/>
  <c r="AI72" i="1"/>
  <c r="AH72" i="1" s="1"/>
  <c r="AJ72" i="1"/>
  <c r="AM72" i="1"/>
  <c r="AL72" i="1" s="1"/>
  <c r="AP72" i="1"/>
  <c r="AO72" i="1" s="1"/>
  <c r="AQ72" i="1" s="1"/>
  <c r="AT72" i="1"/>
  <c r="AS72" i="1" s="1"/>
  <c r="AV72" i="1"/>
  <c r="AU72" i="1" s="1"/>
  <c r="AX72" i="1"/>
  <c r="AW72" i="1" s="1"/>
  <c r="E73" i="1"/>
  <c r="D73" i="1" s="1"/>
  <c r="I73" i="1"/>
  <c r="M73" i="1" s="1"/>
  <c r="P73" i="1"/>
  <c r="O73" i="1" s="1"/>
  <c r="T73" i="1"/>
  <c r="AD73" i="1"/>
  <c r="AC73" i="1" s="1"/>
  <c r="AH73" i="1"/>
  <c r="AI73" i="1"/>
  <c r="AJ73" i="1"/>
  <c r="AM73" i="1"/>
  <c r="AL73" i="1" s="1"/>
  <c r="AP73" i="1"/>
  <c r="AO73" i="1" s="1"/>
  <c r="AQ73" i="1" s="1"/>
  <c r="AT73" i="1"/>
  <c r="AS73" i="1" s="1"/>
  <c r="AV73" i="1"/>
  <c r="AU73" i="1" s="1"/>
  <c r="AX73" i="1"/>
  <c r="AW73" i="1" s="1"/>
  <c r="E74" i="1"/>
  <c r="D74" i="1" s="1"/>
  <c r="I74" i="1"/>
  <c r="P74" i="1"/>
  <c r="O74" i="1" s="1"/>
  <c r="T74" i="1"/>
  <c r="S74" i="1" s="1"/>
  <c r="AD74" i="1"/>
  <c r="AC74" i="1" s="1"/>
  <c r="AI74" i="1"/>
  <c r="AH74" i="1" s="1"/>
  <c r="AJ74" i="1"/>
  <c r="AM74" i="1"/>
  <c r="AL74" i="1" s="1"/>
  <c r="AP74" i="1"/>
  <c r="AO74" i="1" s="1"/>
  <c r="AQ74" i="1" s="1"/>
  <c r="AT74" i="1"/>
  <c r="AS74" i="1" s="1"/>
  <c r="AV74" i="1"/>
  <c r="AU74" i="1" s="1"/>
  <c r="AX74" i="1"/>
  <c r="AW74" i="1" s="1"/>
  <c r="E75" i="1"/>
  <c r="D75" i="1" s="1"/>
  <c r="I75" i="1"/>
  <c r="M75" i="1" s="1"/>
  <c r="K75" i="1"/>
  <c r="P75" i="1"/>
  <c r="O75" i="1" s="1"/>
  <c r="T75" i="1"/>
  <c r="AD75" i="1"/>
  <c r="AC75" i="1" s="1"/>
  <c r="AH75" i="1"/>
  <c r="AI75" i="1"/>
  <c r="AJ75" i="1"/>
  <c r="AM75" i="1"/>
  <c r="AL75" i="1" s="1"/>
  <c r="AP75" i="1"/>
  <c r="AO75" i="1" s="1"/>
  <c r="AQ75" i="1" s="1"/>
  <c r="AT75" i="1"/>
  <c r="AS75" i="1" s="1"/>
  <c r="AV75" i="1"/>
  <c r="AU75" i="1" s="1"/>
  <c r="AX75" i="1"/>
  <c r="AW75" i="1" s="1"/>
  <c r="E76" i="1"/>
  <c r="D76" i="1" s="1"/>
  <c r="I76" i="1"/>
  <c r="P76" i="1"/>
  <c r="O76" i="1" s="1"/>
  <c r="T76" i="1"/>
  <c r="S76" i="1" s="1"/>
  <c r="AD76" i="1"/>
  <c r="AC76" i="1" s="1"/>
  <c r="AI76" i="1"/>
  <c r="AH76" i="1" s="1"/>
  <c r="AJ76" i="1"/>
  <c r="AM76" i="1"/>
  <c r="AL76" i="1" s="1"/>
  <c r="AP76" i="1"/>
  <c r="AO76" i="1" s="1"/>
  <c r="AQ76" i="1" s="1"/>
  <c r="AT76" i="1"/>
  <c r="AS76" i="1" s="1"/>
  <c r="AV76" i="1"/>
  <c r="AU76" i="1" s="1"/>
  <c r="AX76" i="1"/>
  <c r="AW76" i="1" s="1"/>
  <c r="E77" i="1"/>
  <c r="D77" i="1" s="1"/>
  <c r="I77" i="1"/>
  <c r="M77" i="1" s="1"/>
  <c r="K77" i="1"/>
  <c r="P77" i="1"/>
  <c r="O77" i="1" s="1"/>
  <c r="T77" i="1"/>
  <c r="AD77" i="1"/>
  <c r="AC77" i="1" s="1"/>
  <c r="AI77" i="1"/>
  <c r="AH77" i="1" s="1"/>
  <c r="AJ77" i="1"/>
  <c r="AM77" i="1"/>
  <c r="AL77" i="1" s="1"/>
  <c r="AP77" i="1"/>
  <c r="AO77" i="1" s="1"/>
  <c r="AQ77" i="1" s="1"/>
  <c r="AT77" i="1"/>
  <c r="AS77" i="1" s="1"/>
  <c r="AU77" i="1"/>
  <c r="AV77" i="1"/>
  <c r="AX77" i="1"/>
  <c r="AW77" i="1" s="1"/>
  <c r="E78" i="1"/>
  <c r="D78" i="1" s="1"/>
  <c r="I78" i="1"/>
  <c r="P78" i="1"/>
  <c r="O78" i="1" s="1"/>
  <c r="T78" i="1"/>
  <c r="S78" i="1" s="1"/>
  <c r="AD78" i="1"/>
  <c r="AC78" i="1" s="1"/>
  <c r="AI78" i="1"/>
  <c r="AH78" i="1" s="1"/>
  <c r="AJ78" i="1"/>
  <c r="AM78" i="1"/>
  <c r="AL78" i="1" s="1"/>
  <c r="AP78" i="1"/>
  <c r="AO78" i="1" s="1"/>
  <c r="AQ78" i="1" s="1"/>
  <c r="AT78" i="1"/>
  <c r="AS78" i="1" s="1"/>
  <c r="AV78" i="1"/>
  <c r="AU78" i="1" s="1"/>
  <c r="AX78" i="1"/>
  <c r="AW78" i="1" s="1"/>
  <c r="E79" i="1"/>
  <c r="D79" i="1" s="1"/>
  <c r="I79" i="1"/>
  <c r="M79" i="1" s="1"/>
  <c r="P79" i="1"/>
  <c r="O79" i="1" s="1"/>
  <c r="T79" i="1"/>
  <c r="AD79" i="1"/>
  <c r="AC79" i="1" s="1"/>
  <c r="AG79" i="1" s="1"/>
  <c r="AI79" i="1"/>
  <c r="AH79" i="1" s="1"/>
  <c r="AJ79" i="1"/>
  <c r="AM79" i="1"/>
  <c r="AL79" i="1" s="1"/>
  <c r="AP79" i="1"/>
  <c r="AO79" i="1" s="1"/>
  <c r="AQ79" i="1" s="1"/>
  <c r="AT79" i="1"/>
  <c r="AS79" i="1" s="1"/>
  <c r="AV79" i="1"/>
  <c r="AU79" i="1" s="1"/>
  <c r="AX79" i="1"/>
  <c r="AW79" i="1" s="1"/>
  <c r="E80" i="1"/>
  <c r="D80" i="1" s="1"/>
  <c r="I80" i="1"/>
  <c r="K80" i="1" s="1"/>
  <c r="P80" i="1"/>
  <c r="O80" i="1" s="1"/>
  <c r="R80" i="1" s="1"/>
  <c r="T80" i="1"/>
  <c r="V80" i="1" s="1"/>
  <c r="U80" i="1" s="1"/>
  <c r="AD80" i="1"/>
  <c r="AC80" i="1" s="1"/>
  <c r="AI80" i="1"/>
  <c r="AH80" i="1" s="1"/>
  <c r="AJ80" i="1"/>
  <c r="AM80" i="1"/>
  <c r="AL80" i="1" s="1"/>
  <c r="AP80" i="1"/>
  <c r="AO80" i="1" s="1"/>
  <c r="AQ80" i="1" s="1"/>
  <c r="AT80" i="1"/>
  <c r="AS80" i="1" s="1"/>
  <c r="AV80" i="1"/>
  <c r="AU80" i="1" s="1"/>
  <c r="AX80" i="1"/>
  <c r="AW80" i="1" s="1"/>
  <c r="E81" i="1"/>
  <c r="D81" i="1" s="1"/>
  <c r="I81" i="1"/>
  <c r="M81" i="1" s="1"/>
  <c r="P81" i="1"/>
  <c r="O81" i="1" s="1"/>
  <c r="R81" i="1" s="1"/>
  <c r="T81" i="1"/>
  <c r="AD81" i="1"/>
  <c r="AC81" i="1" s="1"/>
  <c r="AI81" i="1"/>
  <c r="AH81" i="1" s="1"/>
  <c r="AJ81" i="1"/>
  <c r="AM81" i="1"/>
  <c r="AL81" i="1" s="1"/>
  <c r="AP81" i="1"/>
  <c r="AO81" i="1" s="1"/>
  <c r="AQ81" i="1" s="1"/>
  <c r="AT81" i="1"/>
  <c r="AS81" i="1" s="1"/>
  <c r="AV81" i="1"/>
  <c r="AU81" i="1" s="1"/>
  <c r="AX81" i="1"/>
  <c r="AW81" i="1" s="1"/>
  <c r="E82" i="1"/>
  <c r="D82" i="1" s="1"/>
  <c r="I82" i="1"/>
  <c r="K82" i="1" s="1"/>
  <c r="P82" i="1"/>
  <c r="O82" i="1" s="1"/>
  <c r="R82" i="1" s="1"/>
  <c r="T82" i="1"/>
  <c r="V82" i="1" s="1"/>
  <c r="U82" i="1" s="1"/>
  <c r="W82" i="1" s="1"/>
  <c r="AD82" i="1"/>
  <c r="AC82" i="1" s="1"/>
  <c r="AI82" i="1"/>
  <c r="AH82" i="1" s="1"/>
  <c r="AJ82" i="1"/>
  <c r="AM82" i="1"/>
  <c r="AL82" i="1" s="1"/>
  <c r="AP82" i="1"/>
  <c r="AO82" i="1" s="1"/>
  <c r="AT82" i="1"/>
  <c r="AS82" i="1" s="1"/>
  <c r="AV82" i="1"/>
  <c r="AU82" i="1" s="1"/>
  <c r="AX82" i="1"/>
  <c r="AW82" i="1" s="1"/>
  <c r="E83" i="1"/>
  <c r="D83" i="1" s="1"/>
  <c r="I83" i="1"/>
  <c r="P83" i="1"/>
  <c r="O83" i="1" s="1"/>
  <c r="T83" i="1"/>
  <c r="AD83" i="1"/>
  <c r="AC83" i="1" s="1"/>
  <c r="AI83" i="1"/>
  <c r="AH83" i="1" s="1"/>
  <c r="AJ83" i="1"/>
  <c r="AM83" i="1"/>
  <c r="AL83" i="1" s="1"/>
  <c r="AP83" i="1"/>
  <c r="AO83" i="1" s="1"/>
  <c r="AQ83" i="1" s="1"/>
  <c r="AT83" i="1"/>
  <c r="AS83" i="1" s="1"/>
  <c r="AV83" i="1"/>
  <c r="AU83" i="1" s="1"/>
  <c r="AX83" i="1"/>
  <c r="AW83" i="1" s="1"/>
  <c r="E84" i="1"/>
  <c r="D84" i="1" s="1"/>
  <c r="I84" i="1"/>
  <c r="P84" i="1"/>
  <c r="O84" i="1" s="1"/>
  <c r="T84" i="1"/>
  <c r="AD84" i="1"/>
  <c r="AC84" i="1" s="1"/>
  <c r="AI84" i="1"/>
  <c r="AH84" i="1" s="1"/>
  <c r="AJ84" i="1"/>
  <c r="AM84" i="1"/>
  <c r="AL84" i="1" s="1"/>
  <c r="AP84" i="1"/>
  <c r="AO84" i="1" s="1"/>
  <c r="AT84" i="1"/>
  <c r="AS84" i="1" s="1"/>
  <c r="AV84" i="1"/>
  <c r="AU84" i="1" s="1"/>
  <c r="AX84" i="1"/>
  <c r="AW84" i="1" s="1"/>
  <c r="E85" i="1"/>
  <c r="D85" i="1" s="1"/>
  <c r="I85" i="1"/>
  <c r="P85" i="1"/>
  <c r="O85" i="1" s="1"/>
  <c r="R85" i="1" s="1"/>
  <c r="T85" i="1"/>
  <c r="AD85" i="1"/>
  <c r="AC85" i="1" s="1"/>
  <c r="AG85" i="1" s="1"/>
  <c r="AI85" i="1"/>
  <c r="AH85" i="1" s="1"/>
  <c r="AJ85" i="1"/>
  <c r="AM85" i="1"/>
  <c r="AL85" i="1" s="1"/>
  <c r="AP85" i="1"/>
  <c r="AO85" i="1" s="1"/>
  <c r="AQ85" i="1" s="1"/>
  <c r="AT85" i="1"/>
  <c r="AS85" i="1" s="1"/>
  <c r="AV85" i="1"/>
  <c r="AU85" i="1" s="1"/>
  <c r="AX85" i="1"/>
  <c r="AW85" i="1" s="1"/>
  <c r="E86" i="1"/>
  <c r="D86" i="1" s="1"/>
  <c r="I86" i="1"/>
  <c r="K86" i="1" s="1"/>
  <c r="P86" i="1"/>
  <c r="O86" i="1" s="1"/>
  <c r="R86" i="1" s="1"/>
  <c r="T86" i="1"/>
  <c r="AC86" i="1"/>
  <c r="AE86" i="1" s="1"/>
  <c r="AD86" i="1"/>
  <c r="AI86" i="1"/>
  <c r="AH86" i="1" s="1"/>
  <c r="AJ86" i="1"/>
  <c r="AM86" i="1"/>
  <c r="AL86" i="1" s="1"/>
  <c r="AP86" i="1"/>
  <c r="AO86" i="1" s="1"/>
  <c r="AT86" i="1"/>
  <c r="AS86" i="1" s="1"/>
  <c r="AV86" i="1"/>
  <c r="AU86" i="1" s="1"/>
  <c r="AX86" i="1"/>
  <c r="AW86" i="1" s="1"/>
  <c r="E87" i="1"/>
  <c r="D87" i="1" s="1"/>
  <c r="I87" i="1"/>
  <c r="M87" i="1" s="1"/>
  <c r="P87" i="1"/>
  <c r="O87" i="1" s="1"/>
  <c r="T87" i="1"/>
  <c r="V87" i="1" s="1"/>
  <c r="U87" i="1" s="1"/>
  <c r="AA87" i="1" s="1"/>
  <c r="AD87" i="1"/>
  <c r="AC87" i="1" s="1"/>
  <c r="AI87" i="1"/>
  <c r="AH87" i="1" s="1"/>
  <c r="AJ87" i="1"/>
  <c r="AM87" i="1"/>
  <c r="AL87" i="1" s="1"/>
  <c r="AP87" i="1"/>
  <c r="AO87" i="1" s="1"/>
  <c r="AQ87" i="1" s="1"/>
  <c r="AT87" i="1"/>
  <c r="AS87" i="1" s="1"/>
  <c r="AV87" i="1"/>
  <c r="AU87" i="1" s="1"/>
  <c r="AX87" i="1"/>
  <c r="AW87" i="1" s="1"/>
  <c r="E88" i="1"/>
  <c r="D88" i="1" s="1"/>
  <c r="I88" i="1"/>
  <c r="K88" i="1" s="1"/>
  <c r="P88" i="1"/>
  <c r="O88" i="1" s="1"/>
  <c r="R88" i="1" s="1"/>
  <c r="T88" i="1"/>
  <c r="V88" i="1" s="1"/>
  <c r="U88" i="1" s="1"/>
  <c r="AD88" i="1"/>
  <c r="AC88" i="1" s="1"/>
  <c r="AF88" i="1" s="1"/>
  <c r="AI88" i="1"/>
  <c r="AH88" i="1" s="1"/>
  <c r="AJ88" i="1"/>
  <c r="AM88" i="1"/>
  <c r="AL88" i="1" s="1"/>
  <c r="AP88" i="1"/>
  <c r="AO88" i="1" s="1"/>
  <c r="AT88" i="1"/>
  <c r="AS88" i="1" s="1"/>
  <c r="AV88" i="1"/>
  <c r="AU88" i="1" s="1"/>
  <c r="AX88" i="1"/>
  <c r="AW88" i="1" s="1"/>
  <c r="E89" i="1"/>
  <c r="D89" i="1" s="1"/>
  <c r="I89" i="1"/>
  <c r="M89" i="1" s="1"/>
  <c r="P89" i="1"/>
  <c r="O89" i="1" s="1"/>
  <c r="T89" i="1"/>
  <c r="V89" i="1" s="1"/>
  <c r="U89" i="1" s="1"/>
  <c r="AD89" i="1"/>
  <c r="AC89" i="1" s="1"/>
  <c r="AE89" i="1" s="1"/>
  <c r="AI89" i="1"/>
  <c r="AH89" i="1" s="1"/>
  <c r="AJ89" i="1"/>
  <c r="AM89" i="1"/>
  <c r="AL89" i="1" s="1"/>
  <c r="AP89" i="1"/>
  <c r="AO89" i="1" s="1"/>
  <c r="AQ89" i="1" s="1"/>
  <c r="AT89" i="1"/>
  <c r="AS89" i="1" s="1"/>
  <c r="AV89" i="1"/>
  <c r="AU89" i="1" s="1"/>
  <c r="AX89" i="1"/>
  <c r="AW89" i="1" s="1"/>
  <c r="E90" i="1"/>
  <c r="D90" i="1" s="1"/>
  <c r="I90" i="1"/>
  <c r="K90" i="1" s="1"/>
  <c r="P90" i="1"/>
  <c r="O90" i="1" s="1"/>
  <c r="R90" i="1" s="1"/>
  <c r="T90" i="1"/>
  <c r="V90" i="1" s="1"/>
  <c r="U90" i="1" s="1"/>
  <c r="AD90" i="1"/>
  <c r="AC90" i="1" s="1"/>
  <c r="AG90" i="1" s="1"/>
  <c r="AI90" i="1"/>
  <c r="AH90" i="1" s="1"/>
  <c r="AJ90" i="1"/>
  <c r="AM90" i="1"/>
  <c r="AL90" i="1" s="1"/>
  <c r="AP90" i="1"/>
  <c r="AO90" i="1" s="1"/>
  <c r="AT90" i="1"/>
  <c r="AS90" i="1" s="1"/>
  <c r="AV90" i="1"/>
  <c r="AU90" i="1" s="1"/>
  <c r="AX90" i="1"/>
  <c r="AW90" i="1" s="1"/>
  <c r="E91" i="1"/>
  <c r="D91" i="1" s="1"/>
  <c r="I91" i="1"/>
  <c r="J91" i="1" s="1"/>
  <c r="P91" i="1"/>
  <c r="O91" i="1" s="1"/>
  <c r="T91" i="1"/>
  <c r="V91" i="1" s="1"/>
  <c r="U91" i="1" s="1"/>
  <c r="AD91" i="1"/>
  <c r="AC91" i="1" s="1"/>
  <c r="AI91" i="1"/>
  <c r="AH91" i="1" s="1"/>
  <c r="AJ91" i="1"/>
  <c r="AM91" i="1"/>
  <c r="AL91" i="1" s="1"/>
  <c r="AP91" i="1"/>
  <c r="AO91" i="1" s="1"/>
  <c r="AQ91" i="1" s="1"/>
  <c r="AT91" i="1"/>
  <c r="AS91" i="1" s="1"/>
  <c r="AV91" i="1"/>
  <c r="AU91" i="1" s="1"/>
  <c r="AX91" i="1"/>
  <c r="AW91" i="1" s="1"/>
  <c r="E92" i="1"/>
  <c r="D92" i="1" s="1"/>
  <c r="I92" i="1"/>
  <c r="J92" i="1" s="1"/>
  <c r="P92" i="1"/>
  <c r="O92" i="1" s="1"/>
  <c r="T92" i="1"/>
  <c r="V92" i="1" s="1"/>
  <c r="U92" i="1" s="1"/>
  <c r="AD92" i="1"/>
  <c r="AC92" i="1" s="1"/>
  <c r="AI92" i="1"/>
  <c r="AH92" i="1" s="1"/>
  <c r="AJ92" i="1"/>
  <c r="AM92" i="1"/>
  <c r="AL92" i="1" s="1"/>
  <c r="AP92" i="1"/>
  <c r="AO92" i="1" s="1"/>
  <c r="AQ92" i="1" s="1"/>
  <c r="AT92" i="1"/>
  <c r="AS92" i="1" s="1"/>
  <c r="AV92" i="1"/>
  <c r="AU92" i="1" s="1"/>
  <c r="AX92" i="1"/>
  <c r="AW92" i="1" s="1"/>
  <c r="E93" i="1"/>
  <c r="D93" i="1" s="1"/>
  <c r="I93" i="1"/>
  <c r="N93" i="1" s="1"/>
  <c r="P93" i="1"/>
  <c r="O93" i="1" s="1"/>
  <c r="T93" i="1"/>
  <c r="V93" i="1" s="1"/>
  <c r="U93" i="1" s="1"/>
  <c r="AD93" i="1"/>
  <c r="AC93" i="1" s="1"/>
  <c r="AI93" i="1"/>
  <c r="AH93" i="1" s="1"/>
  <c r="AJ93" i="1"/>
  <c r="AM93" i="1"/>
  <c r="AL93" i="1" s="1"/>
  <c r="AP93" i="1"/>
  <c r="AO93" i="1" s="1"/>
  <c r="AQ93" i="1" s="1"/>
  <c r="AT93" i="1"/>
  <c r="AS93" i="1" s="1"/>
  <c r="AV93" i="1"/>
  <c r="AU93" i="1" s="1"/>
  <c r="AX93" i="1"/>
  <c r="AW93" i="1" s="1"/>
  <c r="D94" i="1"/>
  <c r="E94" i="1"/>
  <c r="I94" i="1"/>
  <c r="J94" i="1" s="1"/>
  <c r="P94" i="1"/>
  <c r="O94" i="1" s="1"/>
  <c r="T94" i="1"/>
  <c r="V94" i="1" s="1"/>
  <c r="U94" i="1" s="1"/>
  <c r="AD94" i="1"/>
  <c r="AC94" i="1" s="1"/>
  <c r="AI94" i="1"/>
  <c r="AH94" i="1" s="1"/>
  <c r="AJ94" i="1"/>
  <c r="AM94" i="1"/>
  <c r="AL94" i="1" s="1"/>
  <c r="AP94" i="1"/>
  <c r="AO94" i="1" s="1"/>
  <c r="AQ94" i="1" s="1"/>
  <c r="AT94" i="1"/>
  <c r="AS94" i="1" s="1"/>
  <c r="AV94" i="1"/>
  <c r="AU94" i="1" s="1"/>
  <c r="AX94" i="1"/>
  <c r="AW94" i="1" s="1"/>
  <c r="E95" i="1"/>
  <c r="D95" i="1" s="1"/>
  <c r="I95" i="1"/>
  <c r="J95" i="1" s="1"/>
  <c r="P95" i="1"/>
  <c r="O95" i="1" s="1"/>
  <c r="T95" i="1"/>
  <c r="V95" i="1" s="1"/>
  <c r="U95" i="1" s="1"/>
  <c r="AD95" i="1"/>
  <c r="AC95" i="1" s="1"/>
  <c r="AI95" i="1"/>
  <c r="AH95" i="1" s="1"/>
  <c r="AJ95" i="1"/>
  <c r="AM95" i="1"/>
  <c r="AL95" i="1" s="1"/>
  <c r="AP95" i="1"/>
  <c r="AO95" i="1" s="1"/>
  <c r="AQ95" i="1" s="1"/>
  <c r="AT95" i="1"/>
  <c r="AS95" i="1" s="1"/>
  <c r="AV95" i="1"/>
  <c r="AU95" i="1" s="1"/>
  <c r="AX95" i="1"/>
  <c r="AW95" i="1" s="1"/>
  <c r="E96" i="1"/>
  <c r="D96" i="1" s="1"/>
  <c r="I96" i="1"/>
  <c r="J96" i="1" s="1"/>
  <c r="P96" i="1"/>
  <c r="O96" i="1" s="1"/>
  <c r="T96" i="1"/>
  <c r="V96" i="1" s="1"/>
  <c r="U96" i="1" s="1"/>
  <c r="AD96" i="1"/>
  <c r="AC96" i="1" s="1"/>
  <c r="AI96" i="1"/>
  <c r="AH96" i="1" s="1"/>
  <c r="AJ96" i="1"/>
  <c r="AM96" i="1"/>
  <c r="AL96" i="1" s="1"/>
  <c r="AP96" i="1"/>
  <c r="AO96" i="1" s="1"/>
  <c r="AQ96" i="1" s="1"/>
  <c r="AT96" i="1"/>
  <c r="AS96" i="1" s="1"/>
  <c r="AV96" i="1"/>
  <c r="AU96" i="1" s="1"/>
  <c r="AX96" i="1"/>
  <c r="AW96" i="1" s="1"/>
  <c r="E97" i="1"/>
  <c r="D97" i="1" s="1"/>
  <c r="I97" i="1"/>
  <c r="J97" i="1" s="1"/>
  <c r="P97" i="1"/>
  <c r="O97" i="1" s="1"/>
  <c r="T97" i="1"/>
  <c r="V97" i="1" s="1"/>
  <c r="U97" i="1" s="1"/>
  <c r="AD97" i="1"/>
  <c r="AC97" i="1" s="1"/>
  <c r="AI97" i="1"/>
  <c r="AH97" i="1" s="1"/>
  <c r="AJ97" i="1"/>
  <c r="AM97" i="1"/>
  <c r="AL97" i="1" s="1"/>
  <c r="AP97" i="1"/>
  <c r="AO97" i="1" s="1"/>
  <c r="AQ97" i="1" s="1"/>
  <c r="AT97" i="1"/>
  <c r="AS97" i="1" s="1"/>
  <c r="AV97" i="1"/>
  <c r="AU97" i="1" s="1"/>
  <c r="AX97" i="1"/>
  <c r="AW97" i="1" s="1"/>
  <c r="E98" i="1"/>
  <c r="D98" i="1" s="1"/>
  <c r="I98" i="1"/>
  <c r="J98" i="1" s="1"/>
  <c r="M98" i="1"/>
  <c r="P98" i="1"/>
  <c r="O98" i="1" s="1"/>
  <c r="T98" i="1"/>
  <c r="AD98" i="1"/>
  <c r="AC98" i="1" s="1"/>
  <c r="AF98" i="1" s="1"/>
  <c r="AI98" i="1"/>
  <c r="AH98" i="1" s="1"/>
  <c r="AJ98" i="1"/>
  <c r="AM98" i="1"/>
  <c r="AL98" i="1" s="1"/>
  <c r="AP98" i="1"/>
  <c r="AO98" i="1" s="1"/>
  <c r="AT98" i="1"/>
  <c r="AS98" i="1" s="1"/>
  <c r="AV98" i="1"/>
  <c r="AU98" i="1" s="1"/>
  <c r="AX98" i="1"/>
  <c r="AW98" i="1" s="1"/>
  <c r="E99" i="1"/>
  <c r="D99" i="1" s="1"/>
  <c r="I99" i="1"/>
  <c r="J99" i="1" s="1"/>
  <c r="P99" i="1"/>
  <c r="O99" i="1" s="1"/>
  <c r="T99" i="1"/>
  <c r="AD99" i="1"/>
  <c r="AC99" i="1" s="1"/>
  <c r="AF99" i="1" s="1"/>
  <c r="AI99" i="1"/>
  <c r="AH99" i="1" s="1"/>
  <c r="AJ99" i="1"/>
  <c r="AM99" i="1"/>
  <c r="AL99" i="1" s="1"/>
  <c r="AP99" i="1"/>
  <c r="AO99" i="1" s="1"/>
  <c r="AT99" i="1"/>
  <c r="AS99" i="1" s="1"/>
  <c r="AV99" i="1"/>
  <c r="AU99" i="1" s="1"/>
  <c r="AX99" i="1"/>
  <c r="AW99" i="1" s="1"/>
  <c r="E100" i="1"/>
  <c r="D100" i="1" s="1"/>
  <c r="I100" i="1"/>
  <c r="H100" i="1" s="1"/>
  <c r="P100" i="1"/>
  <c r="O100" i="1" s="1"/>
  <c r="T100" i="1"/>
  <c r="AD100" i="1"/>
  <c r="AC100" i="1" s="1"/>
  <c r="AF100" i="1" s="1"/>
  <c r="AI100" i="1"/>
  <c r="AH100" i="1" s="1"/>
  <c r="AJ100" i="1"/>
  <c r="AM100" i="1"/>
  <c r="AL100" i="1" s="1"/>
  <c r="AP100" i="1"/>
  <c r="AO100" i="1" s="1"/>
  <c r="AR100" i="1" s="1"/>
  <c r="AT100" i="1"/>
  <c r="AS100" i="1" s="1"/>
  <c r="AV100" i="1"/>
  <c r="AU100" i="1" s="1"/>
  <c r="AX100" i="1"/>
  <c r="AW100" i="1" s="1"/>
  <c r="E101" i="1"/>
  <c r="D101" i="1" s="1"/>
  <c r="I101" i="1"/>
  <c r="H101" i="1" s="1"/>
  <c r="P101" i="1"/>
  <c r="O101" i="1" s="1"/>
  <c r="Q101" i="1" s="1"/>
  <c r="T101" i="1"/>
  <c r="S101" i="1" s="1"/>
  <c r="AD101" i="1"/>
  <c r="AC101" i="1" s="1"/>
  <c r="AF101" i="1" s="1"/>
  <c r="AI101" i="1"/>
  <c r="AH101" i="1" s="1"/>
  <c r="AJ101" i="1"/>
  <c r="AM101" i="1"/>
  <c r="AL101" i="1" s="1"/>
  <c r="AP101" i="1"/>
  <c r="AO101" i="1" s="1"/>
  <c r="AR101" i="1" s="1"/>
  <c r="AT101" i="1"/>
  <c r="AS101" i="1" s="1"/>
  <c r="AV101" i="1"/>
  <c r="AU101" i="1" s="1"/>
  <c r="AX101" i="1"/>
  <c r="AW101" i="1" s="1"/>
  <c r="D102" i="1"/>
  <c r="E102" i="1"/>
  <c r="I102" i="1"/>
  <c r="K102" i="1" s="1"/>
  <c r="P102" i="1"/>
  <c r="O102" i="1" s="1"/>
  <c r="Q102" i="1" s="1"/>
  <c r="T102" i="1"/>
  <c r="S102" i="1" s="1"/>
  <c r="AD102" i="1"/>
  <c r="AC102" i="1" s="1"/>
  <c r="AF102" i="1" s="1"/>
  <c r="AI102" i="1"/>
  <c r="AH102" i="1" s="1"/>
  <c r="AJ102" i="1"/>
  <c r="AM102" i="1"/>
  <c r="AL102" i="1" s="1"/>
  <c r="AP102" i="1"/>
  <c r="AO102" i="1" s="1"/>
  <c r="AT102" i="1"/>
  <c r="AS102" i="1" s="1"/>
  <c r="AV102" i="1"/>
  <c r="AU102" i="1" s="1"/>
  <c r="AX102" i="1"/>
  <c r="AW102" i="1" s="1"/>
  <c r="E103" i="1"/>
  <c r="D103" i="1" s="1"/>
  <c r="I103" i="1"/>
  <c r="H103" i="1" s="1"/>
  <c r="M103" i="1"/>
  <c r="P103" i="1"/>
  <c r="O103" i="1" s="1"/>
  <c r="Q103" i="1" s="1"/>
  <c r="T103" i="1"/>
  <c r="S103" i="1" s="1"/>
  <c r="V103" i="1"/>
  <c r="U103" i="1" s="1"/>
  <c r="Z103" i="1" s="1"/>
  <c r="AD103" i="1"/>
  <c r="AC103" i="1" s="1"/>
  <c r="AF103" i="1" s="1"/>
  <c r="AI103" i="1"/>
  <c r="AH103" i="1" s="1"/>
  <c r="AJ103" i="1"/>
  <c r="AM103" i="1"/>
  <c r="AL103" i="1" s="1"/>
  <c r="AP103" i="1"/>
  <c r="AO103" i="1" s="1"/>
  <c r="AT103" i="1"/>
  <c r="AS103" i="1" s="1"/>
  <c r="AV103" i="1"/>
  <c r="AU103" i="1" s="1"/>
  <c r="AX103" i="1"/>
  <c r="AW103" i="1" s="1"/>
  <c r="E104" i="1"/>
  <c r="D104" i="1" s="1"/>
  <c r="I104" i="1"/>
  <c r="H104" i="1" s="1"/>
  <c r="P104" i="1"/>
  <c r="O104" i="1" s="1"/>
  <c r="Q104" i="1" s="1"/>
  <c r="T104" i="1"/>
  <c r="S104" i="1" s="1"/>
  <c r="AD104" i="1"/>
  <c r="AC104" i="1" s="1"/>
  <c r="AF104" i="1" s="1"/>
  <c r="AI104" i="1"/>
  <c r="AH104" i="1" s="1"/>
  <c r="AJ104" i="1"/>
  <c r="AM104" i="1"/>
  <c r="AL104" i="1" s="1"/>
  <c r="AP104" i="1"/>
  <c r="AO104" i="1" s="1"/>
  <c r="AR104" i="1" s="1"/>
  <c r="AT104" i="1"/>
  <c r="AS104" i="1" s="1"/>
  <c r="AV104" i="1"/>
  <c r="AU104" i="1" s="1"/>
  <c r="AX104" i="1"/>
  <c r="AW104" i="1" s="1"/>
  <c r="E105" i="1"/>
  <c r="D105" i="1" s="1"/>
  <c r="I105" i="1"/>
  <c r="K105" i="1" s="1"/>
  <c r="P105" i="1"/>
  <c r="O105" i="1" s="1"/>
  <c r="Q105" i="1" s="1"/>
  <c r="T105" i="1"/>
  <c r="S105" i="1" s="1"/>
  <c r="AD105" i="1"/>
  <c r="AC105" i="1" s="1"/>
  <c r="AF105" i="1" s="1"/>
  <c r="AI105" i="1"/>
  <c r="AH105" i="1" s="1"/>
  <c r="AJ105" i="1"/>
  <c r="AM105" i="1"/>
  <c r="AL105" i="1" s="1"/>
  <c r="AP105" i="1"/>
  <c r="AO105" i="1" s="1"/>
  <c r="AR105" i="1" s="1"/>
  <c r="AT105" i="1"/>
  <c r="AS105" i="1" s="1"/>
  <c r="AV105" i="1"/>
  <c r="AU105" i="1" s="1"/>
  <c r="AX105" i="1"/>
  <c r="AW105" i="1" s="1"/>
  <c r="E106" i="1"/>
  <c r="D106" i="1" s="1"/>
  <c r="I106" i="1"/>
  <c r="K106" i="1" s="1"/>
  <c r="P106" i="1"/>
  <c r="O106" i="1" s="1"/>
  <c r="Q106" i="1" s="1"/>
  <c r="T106" i="1"/>
  <c r="S106" i="1" s="1"/>
  <c r="AD106" i="1"/>
  <c r="AC106" i="1" s="1"/>
  <c r="AF106" i="1" s="1"/>
  <c r="AI106" i="1"/>
  <c r="AH106" i="1" s="1"/>
  <c r="AJ106" i="1"/>
  <c r="AM106" i="1"/>
  <c r="AL106" i="1" s="1"/>
  <c r="AP106" i="1"/>
  <c r="AO106" i="1" s="1"/>
  <c r="AR106" i="1" s="1"/>
  <c r="AT106" i="1"/>
  <c r="AS106" i="1" s="1"/>
  <c r="AV106" i="1"/>
  <c r="AU106" i="1" s="1"/>
  <c r="AX106" i="1"/>
  <c r="AW106" i="1" s="1"/>
  <c r="E107" i="1"/>
  <c r="D107" i="1" s="1"/>
  <c r="I107" i="1"/>
  <c r="J107" i="1" s="1"/>
  <c r="P107" i="1"/>
  <c r="O107" i="1" s="1"/>
  <c r="Q107" i="1" s="1"/>
  <c r="T107" i="1"/>
  <c r="S107" i="1" s="1"/>
  <c r="V107" i="1"/>
  <c r="U107" i="1" s="1"/>
  <c r="Z107" i="1" s="1"/>
  <c r="AD107" i="1"/>
  <c r="AC107" i="1" s="1"/>
  <c r="AF107" i="1"/>
  <c r="AI107" i="1"/>
  <c r="AH107" i="1" s="1"/>
  <c r="AJ107" i="1"/>
  <c r="AM107" i="1"/>
  <c r="AL107" i="1" s="1"/>
  <c r="AP107" i="1"/>
  <c r="AO107" i="1" s="1"/>
  <c r="AR107" i="1" s="1"/>
  <c r="AT107" i="1"/>
  <c r="AS107" i="1" s="1"/>
  <c r="AV107" i="1"/>
  <c r="AU107" i="1" s="1"/>
  <c r="AX107" i="1"/>
  <c r="AW107" i="1" s="1"/>
  <c r="E108" i="1"/>
  <c r="D108" i="1" s="1"/>
  <c r="I108" i="1"/>
  <c r="J108" i="1" s="1"/>
  <c r="M108" i="1"/>
  <c r="P108" i="1"/>
  <c r="O108" i="1" s="1"/>
  <c r="Q108" i="1" s="1"/>
  <c r="R108" i="1"/>
  <c r="T108" i="1"/>
  <c r="S108" i="1" s="1"/>
  <c r="AD108" i="1"/>
  <c r="AC108" i="1" s="1"/>
  <c r="AF108" i="1" s="1"/>
  <c r="AI108" i="1"/>
  <c r="AH108" i="1" s="1"/>
  <c r="AJ108" i="1"/>
  <c r="AM108" i="1"/>
  <c r="AL108" i="1" s="1"/>
  <c r="AP108" i="1"/>
  <c r="AO108" i="1" s="1"/>
  <c r="AR108" i="1" s="1"/>
  <c r="AT108" i="1"/>
  <c r="AS108" i="1" s="1"/>
  <c r="AV108" i="1"/>
  <c r="AU108" i="1" s="1"/>
  <c r="AX108" i="1"/>
  <c r="AW108" i="1" s="1"/>
  <c r="E109" i="1"/>
  <c r="D109" i="1" s="1"/>
  <c r="I109" i="1"/>
  <c r="K109" i="1" s="1"/>
  <c r="M109" i="1"/>
  <c r="P109" i="1"/>
  <c r="O109" i="1" s="1"/>
  <c r="T109" i="1"/>
  <c r="S109" i="1" s="1"/>
  <c r="AD109" i="1"/>
  <c r="AC109" i="1" s="1"/>
  <c r="AG109" i="1" s="1"/>
  <c r="AI109" i="1"/>
  <c r="AH109" i="1" s="1"/>
  <c r="AJ109" i="1"/>
  <c r="AM109" i="1"/>
  <c r="AL109" i="1" s="1"/>
  <c r="AP109" i="1"/>
  <c r="AO109" i="1" s="1"/>
  <c r="AT109" i="1"/>
  <c r="AS109" i="1" s="1"/>
  <c r="AV109" i="1"/>
  <c r="AU109" i="1" s="1"/>
  <c r="AX109" i="1"/>
  <c r="AW109" i="1" s="1"/>
  <c r="E110" i="1"/>
  <c r="D110" i="1" s="1"/>
  <c r="I110" i="1"/>
  <c r="H110" i="1" s="1"/>
  <c r="P110" i="1"/>
  <c r="O110" i="1" s="1"/>
  <c r="Q110" i="1" s="1"/>
  <c r="T110" i="1"/>
  <c r="S110" i="1" s="1"/>
  <c r="AD110" i="1"/>
  <c r="AC110" i="1" s="1"/>
  <c r="AG110" i="1" s="1"/>
  <c r="AI110" i="1"/>
  <c r="AH110" i="1" s="1"/>
  <c r="AJ110" i="1"/>
  <c r="AM110" i="1"/>
  <c r="AL110" i="1" s="1"/>
  <c r="AP110" i="1"/>
  <c r="AO110" i="1" s="1"/>
  <c r="AQ110" i="1" s="1"/>
  <c r="AT110" i="1"/>
  <c r="AS110" i="1" s="1"/>
  <c r="AV110" i="1"/>
  <c r="AU110" i="1" s="1"/>
  <c r="AX110" i="1"/>
  <c r="AW110" i="1" s="1"/>
  <c r="E111" i="1"/>
  <c r="D111" i="1" s="1"/>
  <c r="I111" i="1"/>
  <c r="H111" i="1" s="1"/>
  <c r="P111" i="1"/>
  <c r="O111" i="1" s="1"/>
  <c r="T111" i="1"/>
  <c r="S111" i="1" s="1"/>
  <c r="AD111" i="1"/>
  <c r="AC111" i="1" s="1"/>
  <c r="AI111" i="1"/>
  <c r="AH111" i="1" s="1"/>
  <c r="AJ111" i="1"/>
  <c r="AM111" i="1"/>
  <c r="AL111" i="1" s="1"/>
  <c r="AP111" i="1"/>
  <c r="AO111" i="1" s="1"/>
  <c r="AT111" i="1"/>
  <c r="AS111" i="1" s="1"/>
  <c r="AV111" i="1"/>
  <c r="AU111" i="1" s="1"/>
  <c r="AX111" i="1"/>
  <c r="AW111" i="1" s="1"/>
  <c r="E112" i="1"/>
  <c r="D112" i="1" s="1"/>
  <c r="I112" i="1"/>
  <c r="M112" i="1" s="1"/>
  <c r="P112" i="1"/>
  <c r="O112" i="1" s="1"/>
  <c r="Q112" i="1" s="1"/>
  <c r="T112" i="1"/>
  <c r="V112" i="1" s="1"/>
  <c r="U112" i="1" s="1"/>
  <c r="AD112" i="1"/>
  <c r="AC112" i="1" s="1"/>
  <c r="AE112" i="1" s="1"/>
  <c r="AI112" i="1"/>
  <c r="AH112" i="1" s="1"/>
  <c r="AJ112" i="1"/>
  <c r="AM112" i="1"/>
  <c r="AL112" i="1" s="1"/>
  <c r="AP112" i="1"/>
  <c r="AO112" i="1" s="1"/>
  <c r="AT112" i="1"/>
  <c r="AS112" i="1" s="1"/>
  <c r="AV112" i="1"/>
  <c r="AU112" i="1" s="1"/>
  <c r="AX112" i="1"/>
  <c r="AW112" i="1" s="1"/>
  <c r="E113" i="1"/>
  <c r="D113" i="1" s="1"/>
  <c r="I113" i="1"/>
  <c r="M113" i="1" s="1"/>
  <c r="P113" i="1"/>
  <c r="O113" i="1" s="1"/>
  <c r="Q113" i="1" s="1"/>
  <c r="T113" i="1"/>
  <c r="S113" i="1" s="1"/>
  <c r="AD113" i="1"/>
  <c r="AC113" i="1" s="1"/>
  <c r="AI113" i="1"/>
  <c r="AH113" i="1" s="1"/>
  <c r="AJ113" i="1"/>
  <c r="AM113" i="1"/>
  <c r="AL113" i="1" s="1"/>
  <c r="AP113" i="1"/>
  <c r="AO113" i="1" s="1"/>
  <c r="AQ113" i="1" s="1"/>
  <c r="AT113" i="1"/>
  <c r="AS113" i="1" s="1"/>
  <c r="AV113" i="1"/>
  <c r="AU113" i="1" s="1"/>
  <c r="AX113" i="1"/>
  <c r="AW113" i="1" s="1"/>
  <c r="E114" i="1"/>
  <c r="D114" i="1" s="1"/>
  <c r="I114" i="1"/>
  <c r="H114" i="1" s="1"/>
  <c r="N114" i="1"/>
  <c r="P114" i="1"/>
  <c r="O114" i="1" s="1"/>
  <c r="T114" i="1"/>
  <c r="AD114" i="1"/>
  <c r="AC114" i="1" s="1"/>
  <c r="AI114" i="1"/>
  <c r="AH114" i="1" s="1"/>
  <c r="AJ114" i="1"/>
  <c r="AM114" i="1"/>
  <c r="AL114" i="1" s="1"/>
  <c r="AP114" i="1"/>
  <c r="AO114" i="1" s="1"/>
  <c r="AT114" i="1"/>
  <c r="AS114" i="1" s="1"/>
  <c r="AV114" i="1"/>
  <c r="AU114" i="1" s="1"/>
  <c r="AX114" i="1"/>
  <c r="AW114" i="1" s="1"/>
  <c r="E115" i="1"/>
  <c r="D115" i="1" s="1"/>
  <c r="I115" i="1"/>
  <c r="L115" i="1" s="1"/>
  <c r="P115" i="1"/>
  <c r="O115" i="1" s="1"/>
  <c r="Q115" i="1" s="1"/>
  <c r="T115" i="1"/>
  <c r="S115" i="1" s="1"/>
  <c r="AD115" i="1"/>
  <c r="AC115" i="1" s="1"/>
  <c r="AI115" i="1"/>
  <c r="AH115" i="1" s="1"/>
  <c r="AJ115" i="1"/>
  <c r="AM115" i="1"/>
  <c r="AL115" i="1" s="1"/>
  <c r="AP115" i="1"/>
  <c r="AO115" i="1" s="1"/>
  <c r="AQ115" i="1" s="1"/>
  <c r="AT115" i="1"/>
  <c r="AS115" i="1" s="1"/>
  <c r="AV115" i="1"/>
  <c r="AU115" i="1" s="1"/>
  <c r="AX115" i="1"/>
  <c r="AW115" i="1" s="1"/>
  <c r="E116" i="1"/>
  <c r="D116" i="1" s="1"/>
  <c r="I116" i="1"/>
  <c r="H116" i="1" s="1"/>
  <c r="P116" i="1"/>
  <c r="O116" i="1" s="1"/>
  <c r="T116" i="1"/>
  <c r="V116" i="1" s="1"/>
  <c r="U116" i="1" s="1"/>
  <c r="AD116" i="1"/>
  <c r="AC116" i="1" s="1"/>
  <c r="AI116" i="1"/>
  <c r="AH116" i="1" s="1"/>
  <c r="AJ116" i="1"/>
  <c r="AM116" i="1"/>
  <c r="AL116" i="1" s="1"/>
  <c r="AP116" i="1"/>
  <c r="AO116" i="1" s="1"/>
  <c r="AT116" i="1"/>
  <c r="AS116" i="1" s="1"/>
  <c r="AV116" i="1"/>
  <c r="AU116" i="1" s="1"/>
  <c r="AX116" i="1"/>
  <c r="AW116" i="1" s="1"/>
  <c r="E117" i="1"/>
  <c r="D117" i="1" s="1"/>
  <c r="I117" i="1"/>
  <c r="M117" i="1" s="1"/>
  <c r="P117" i="1"/>
  <c r="O117" i="1" s="1"/>
  <c r="Q117" i="1" s="1"/>
  <c r="T117" i="1"/>
  <c r="S117" i="1" s="1"/>
  <c r="AD117" i="1"/>
  <c r="AC117" i="1" s="1"/>
  <c r="AI117" i="1"/>
  <c r="AH117" i="1" s="1"/>
  <c r="AJ117" i="1"/>
  <c r="AM117" i="1"/>
  <c r="AL117" i="1" s="1"/>
  <c r="AP117" i="1"/>
  <c r="AO117" i="1" s="1"/>
  <c r="AR117" i="1" s="1"/>
  <c r="AT117" i="1"/>
  <c r="AS117" i="1" s="1"/>
  <c r="AV117" i="1"/>
  <c r="AU117" i="1" s="1"/>
  <c r="AX117" i="1"/>
  <c r="AW117" i="1" s="1"/>
  <c r="E118" i="1"/>
  <c r="D118" i="1" s="1"/>
  <c r="I118" i="1"/>
  <c r="H118" i="1" s="1"/>
  <c r="P118" i="1"/>
  <c r="O118" i="1" s="1"/>
  <c r="T118" i="1"/>
  <c r="V118" i="1" s="1"/>
  <c r="U118" i="1" s="1"/>
  <c r="AD118" i="1"/>
  <c r="AC118" i="1" s="1"/>
  <c r="AI118" i="1"/>
  <c r="AH118" i="1" s="1"/>
  <c r="AJ118" i="1"/>
  <c r="AM118" i="1"/>
  <c r="AL118" i="1" s="1"/>
  <c r="AP118" i="1"/>
  <c r="AO118" i="1" s="1"/>
  <c r="AT118" i="1"/>
  <c r="AS118" i="1" s="1"/>
  <c r="AV118" i="1"/>
  <c r="AU118" i="1" s="1"/>
  <c r="AX118" i="1"/>
  <c r="AW118" i="1" s="1"/>
  <c r="E119" i="1"/>
  <c r="D119" i="1" s="1"/>
  <c r="I119" i="1"/>
  <c r="H119" i="1" s="1"/>
  <c r="M119" i="1"/>
  <c r="P119" i="1"/>
  <c r="O119" i="1" s="1"/>
  <c r="Q119" i="1" s="1"/>
  <c r="T119" i="1"/>
  <c r="S119" i="1" s="1"/>
  <c r="AD119" i="1"/>
  <c r="AC119" i="1" s="1"/>
  <c r="AI119" i="1"/>
  <c r="AH119" i="1" s="1"/>
  <c r="AJ119" i="1"/>
  <c r="AM119" i="1"/>
  <c r="AL119" i="1" s="1"/>
  <c r="AP119" i="1"/>
  <c r="AO119" i="1" s="1"/>
  <c r="AQ119" i="1" s="1"/>
  <c r="AT119" i="1"/>
  <c r="AS119" i="1" s="1"/>
  <c r="AV119" i="1"/>
  <c r="AU119" i="1" s="1"/>
  <c r="AX119" i="1"/>
  <c r="AW119" i="1" s="1"/>
  <c r="E120" i="1"/>
  <c r="D120" i="1" s="1"/>
  <c r="I120" i="1"/>
  <c r="M120" i="1" s="1"/>
  <c r="P120" i="1"/>
  <c r="O120" i="1" s="1"/>
  <c r="Q120" i="1" s="1"/>
  <c r="T120" i="1"/>
  <c r="V120" i="1" s="1"/>
  <c r="U120" i="1" s="1"/>
  <c r="AD120" i="1"/>
  <c r="AC120" i="1" s="1"/>
  <c r="AI120" i="1"/>
  <c r="AH120" i="1" s="1"/>
  <c r="AJ120" i="1"/>
  <c r="AM120" i="1"/>
  <c r="AL120" i="1" s="1"/>
  <c r="AP120" i="1"/>
  <c r="AO120" i="1" s="1"/>
  <c r="AT120" i="1"/>
  <c r="AS120" i="1" s="1"/>
  <c r="AV120" i="1"/>
  <c r="AU120" i="1" s="1"/>
  <c r="AX120" i="1"/>
  <c r="AW120" i="1" s="1"/>
  <c r="E121" i="1"/>
  <c r="D121" i="1" s="1"/>
  <c r="I121" i="1"/>
  <c r="L121" i="1" s="1"/>
  <c r="K121" i="1"/>
  <c r="P121" i="1"/>
  <c r="O121" i="1" s="1"/>
  <c r="T121" i="1"/>
  <c r="S121" i="1" s="1"/>
  <c r="AD121" i="1"/>
  <c r="AC121" i="1" s="1"/>
  <c r="AI121" i="1"/>
  <c r="AH121" i="1" s="1"/>
  <c r="AJ121" i="1"/>
  <c r="AM121" i="1"/>
  <c r="AL121" i="1" s="1"/>
  <c r="AP121" i="1"/>
  <c r="AO121" i="1" s="1"/>
  <c r="AR121" i="1" s="1"/>
  <c r="AT121" i="1"/>
  <c r="AS121" i="1" s="1"/>
  <c r="AV121" i="1"/>
  <c r="AU121" i="1" s="1"/>
  <c r="AX121" i="1"/>
  <c r="AW121" i="1" s="1"/>
  <c r="E122" i="1"/>
  <c r="D122" i="1" s="1"/>
  <c r="I122" i="1"/>
  <c r="N122" i="1" s="1"/>
  <c r="O122" i="1"/>
  <c r="Q122" i="1" s="1"/>
  <c r="P122" i="1"/>
  <c r="T122" i="1"/>
  <c r="V122" i="1" s="1"/>
  <c r="U122" i="1" s="1"/>
  <c r="AD122" i="1"/>
  <c r="AC122" i="1" s="1"/>
  <c r="AH122" i="1"/>
  <c r="AI122" i="1"/>
  <c r="AJ122" i="1"/>
  <c r="AM122" i="1"/>
  <c r="AL122" i="1" s="1"/>
  <c r="AO122" i="1"/>
  <c r="AQ122" i="1" s="1"/>
  <c r="AP122" i="1"/>
  <c r="AT122" i="1"/>
  <c r="AS122" i="1" s="1"/>
  <c r="AV122" i="1"/>
  <c r="AU122" i="1" s="1"/>
  <c r="AX122" i="1"/>
  <c r="AW122" i="1" s="1"/>
  <c r="E123" i="1"/>
  <c r="D123" i="1" s="1"/>
  <c r="I123" i="1"/>
  <c r="L123" i="1" s="1"/>
  <c r="K123" i="1"/>
  <c r="P123" i="1"/>
  <c r="O123" i="1" s="1"/>
  <c r="T123" i="1"/>
  <c r="S123" i="1" s="1"/>
  <c r="AD123" i="1"/>
  <c r="AC123" i="1" s="1"/>
  <c r="AI123" i="1"/>
  <c r="AH123" i="1" s="1"/>
  <c r="AJ123" i="1"/>
  <c r="AM123" i="1"/>
  <c r="AL123" i="1" s="1"/>
  <c r="AP123" i="1"/>
  <c r="AO123" i="1" s="1"/>
  <c r="AR123" i="1" s="1"/>
  <c r="AT123" i="1"/>
  <c r="AS123" i="1" s="1"/>
  <c r="AV123" i="1"/>
  <c r="AU123" i="1" s="1"/>
  <c r="AX123" i="1"/>
  <c r="AW123" i="1" s="1"/>
  <c r="E124" i="1"/>
  <c r="D124" i="1" s="1"/>
  <c r="I124" i="1"/>
  <c r="J124" i="1" s="1"/>
  <c r="P124" i="1"/>
  <c r="O124" i="1" s="1"/>
  <c r="T124" i="1"/>
  <c r="V124" i="1" s="1"/>
  <c r="U124" i="1" s="1"/>
  <c r="AD124" i="1"/>
  <c r="AC124" i="1" s="1"/>
  <c r="AI124" i="1"/>
  <c r="AH124" i="1" s="1"/>
  <c r="AJ124" i="1"/>
  <c r="AM124" i="1"/>
  <c r="AL124" i="1" s="1"/>
  <c r="AP124" i="1"/>
  <c r="AO124" i="1" s="1"/>
  <c r="AT124" i="1"/>
  <c r="AS124" i="1" s="1"/>
  <c r="AV124" i="1"/>
  <c r="AU124" i="1" s="1"/>
  <c r="AX124" i="1"/>
  <c r="AW124" i="1" s="1"/>
  <c r="E125" i="1"/>
  <c r="D125" i="1" s="1"/>
  <c r="I125" i="1"/>
  <c r="M125" i="1" s="1"/>
  <c r="L125" i="1"/>
  <c r="O125" i="1"/>
  <c r="Q125" i="1" s="1"/>
  <c r="P125" i="1"/>
  <c r="T125" i="1"/>
  <c r="S125" i="1" s="1"/>
  <c r="AD125" i="1"/>
  <c r="AC125" i="1" s="1"/>
  <c r="AI125" i="1"/>
  <c r="AH125" i="1" s="1"/>
  <c r="AJ125" i="1"/>
  <c r="AM125" i="1"/>
  <c r="AL125" i="1" s="1"/>
  <c r="AP125" i="1"/>
  <c r="AO125" i="1" s="1"/>
  <c r="AQ125" i="1" s="1"/>
  <c r="AT125" i="1"/>
  <c r="AS125" i="1" s="1"/>
  <c r="AV125" i="1"/>
  <c r="AU125" i="1" s="1"/>
  <c r="AX125" i="1"/>
  <c r="AW125" i="1" s="1"/>
  <c r="E126" i="1"/>
  <c r="D126" i="1" s="1"/>
  <c r="I126" i="1"/>
  <c r="K126" i="1" s="1"/>
  <c r="P126" i="1"/>
  <c r="O126" i="1" s="1"/>
  <c r="Q126" i="1" s="1"/>
  <c r="T126" i="1"/>
  <c r="V126" i="1" s="1"/>
  <c r="U126" i="1" s="1"/>
  <c r="AD126" i="1"/>
  <c r="AC126" i="1" s="1"/>
  <c r="AI126" i="1"/>
  <c r="AH126" i="1" s="1"/>
  <c r="AJ126" i="1"/>
  <c r="AM126" i="1"/>
  <c r="AL126" i="1" s="1"/>
  <c r="AP126" i="1"/>
  <c r="AO126" i="1" s="1"/>
  <c r="AT126" i="1"/>
  <c r="AS126" i="1" s="1"/>
  <c r="AV126" i="1"/>
  <c r="AU126" i="1" s="1"/>
  <c r="AX126" i="1"/>
  <c r="AW126" i="1" s="1"/>
  <c r="E127" i="1"/>
  <c r="D127" i="1" s="1"/>
  <c r="I127" i="1"/>
  <c r="K127" i="1" s="1"/>
  <c r="P127" i="1"/>
  <c r="O127" i="1" s="1"/>
  <c r="Q127" i="1" s="1"/>
  <c r="T127" i="1"/>
  <c r="S127" i="1" s="1"/>
  <c r="AD127" i="1"/>
  <c r="AC127" i="1" s="1"/>
  <c r="AI127" i="1"/>
  <c r="AH127" i="1" s="1"/>
  <c r="AJ127" i="1"/>
  <c r="AM127" i="1"/>
  <c r="AL127" i="1" s="1"/>
  <c r="AP127" i="1"/>
  <c r="AO127" i="1" s="1"/>
  <c r="AT127" i="1"/>
  <c r="AS127" i="1" s="1"/>
  <c r="AV127" i="1"/>
  <c r="AU127" i="1" s="1"/>
  <c r="AX127" i="1"/>
  <c r="AW127" i="1" s="1"/>
  <c r="E128" i="1"/>
  <c r="D128" i="1" s="1"/>
  <c r="I128" i="1"/>
  <c r="H128" i="1" s="1"/>
  <c r="J128" i="1"/>
  <c r="P128" i="1"/>
  <c r="O128" i="1" s="1"/>
  <c r="S128" i="1"/>
  <c r="T128" i="1"/>
  <c r="V128" i="1" s="1"/>
  <c r="U128" i="1" s="1"/>
  <c r="AD128" i="1"/>
  <c r="AC128" i="1" s="1"/>
  <c r="AI128" i="1"/>
  <c r="AH128" i="1" s="1"/>
  <c r="AJ128" i="1"/>
  <c r="AM128" i="1"/>
  <c r="AL128" i="1" s="1"/>
  <c r="AP128" i="1"/>
  <c r="AO128" i="1" s="1"/>
  <c r="AQ128" i="1" s="1"/>
  <c r="AT128" i="1"/>
  <c r="AS128" i="1" s="1"/>
  <c r="AV128" i="1"/>
  <c r="AU128" i="1" s="1"/>
  <c r="AX128" i="1"/>
  <c r="AW128" i="1" s="1"/>
  <c r="E129" i="1"/>
  <c r="D129" i="1" s="1"/>
  <c r="I129" i="1"/>
  <c r="J129" i="1" s="1"/>
  <c r="P129" i="1"/>
  <c r="O129" i="1" s="1"/>
  <c r="T129" i="1"/>
  <c r="S129" i="1" s="1"/>
  <c r="V129" i="1"/>
  <c r="U129" i="1" s="1"/>
  <c r="AD129" i="1"/>
  <c r="AC129" i="1" s="1"/>
  <c r="AI129" i="1"/>
  <c r="AH129" i="1" s="1"/>
  <c r="AJ129" i="1"/>
  <c r="AM129" i="1"/>
  <c r="AL129" i="1" s="1"/>
  <c r="AP129" i="1"/>
  <c r="AO129" i="1" s="1"/>
  <c r="AT129" i="1"/>
  <c r="AS129" i="1" s="1"/>
  <c r="AV129" i="1"/>
  <c r="AU129" i="1" s="1"/>
  <c r="AX129" i="1"/>
  <c r="AW129" i="1" s="1"/>
  <c r="E130" i="1"/>
  <c r="D130" i="1" s="1"/>
  <c r="I130" i="1"/>
  <c r="H130" i="1" s="1"/>
  <c r="P130" i="1"/>
  <c r="O130" i="1" s="1"/>
  <c r="Q130" i="1" s="1"/>
  <c r="T130" i="1"/>
  <c r="V130" i="1" s="1"/>
  <c r="U130" i="1" s="1"/>
  <c r="AD130" i="1"/>
  <c r="AC130" i="1" s="1"/>
  <c r="AI130" i="1"/>
  <c r="AH130" i="1" s="1"/>
  <c r="AJ130" i="1"/>
  <c r="AM130" i="1"/>
  <c r="AL130" i="1" s="1"/>
  <c r="AP130" i="1"/>
  <c r="AO130" i="1" s="1"/>
  <c r="AQ130" i="1" s="1"/>
  <c r="AT130" i="1"/>
  <c r="AS130" i="1" s="1"/>
  <c r="AV130" i="1"/>
  <c r="AU130" i="1" s="1"/>
  <c r="AX130" i="1"/>
  <c r="AW130" i="1" s="1"/>
  <c r="E131" i="1"/>
  <c r="D131" i="1" s="1"/>
  <c r="I131" i="1"/>
  <c r="J131" i="1" s="1"/>
  <c r="P131" i="1"/>
  <c r="O131" i="1" s="1"/>
  <c r="T131" i="1"/>
  <c r="S131" i="1" s="1"/>
  <c r="AD131" i="1"/>
  <c r="AC131" i="1" s="1"/>
  <c r="AI131" i="1"/>
  <c r="AH131" i="1" s="1"/>
  <c r="AJ131" i="1"/>
  <c r="AM131" i="1"/>
  <c r="AL131" i="1" s="1"/>
  <c r="AP131" i="1"/>
  <c r="AO131" i="1" s="1"/>
  <c r="AT131" i="1"/>
  <c r="AS131" i="1" s="1"/>
  <c r="AV131" i="1"/>
  <c r="AU131" i="1" s="1"/>
  <c r="AX131" i="1"/>
  <c r="AW131" i="1" s="1"/>
  <c r="E132" i="1"/>
  <c r="D132" i="1" s="1"/>
  <c r="I132" i="1"/>
  <c r="H132" i="1" s="1"/>
  <c r="P132" i="1"/>
  <c r="O132" i="1" s="1"/>
  <c r="T132" i="1"/>
  <c r="V132" i="1" s="1"/>
  <c r="U132" i="1" s="1"/>
  <c r="AD132" i="1"/>
  <c r="AC132" i="1" s="1"/>
  <c r="AI132" i="1"/>
  <c r="AH132" i="1" s="1"/>
  <c r="AJ132" i="1"/>
  <c r="AM132" i="1"/>
  <c r="AL132" i="1" s="1"/>
  <c r="AP132" i="1"/>
  <c r="AO132" i="1" s="1"/>
  <c r="AQ132" i="1" s="1"/>
  <c r="AT132" i="1"/>
  <c r="AS132" i="1" s="1"/>
  <c r="AV132" i="1"/>
  <c r="AU132" i="1" s="1"/>
  <c r="AX132" i="1"/>
  <c r="AW132" i="1" s="1"/>
  <c r="E133" i="1"/>
  <c r="D133" i="1" s="1"/>
  <c r="I133" i="1"/>
  <c r="J133" i="1" s="1"/>
  <c r="P133" i="1"/>
  <c r="O133" i="1" s="1"/>
  <c r="T133" i="1"/>
  <c r="S133" i="1" s="1"/>
  <c r="AD133" i="1"/>
  <c r="AC133" i="1" s="1"/>
  <c r="AI133" i="1"/>
  <c r="AH133" i="1" s="1"/>
  <c r="AJ133" i="1"/>
  <c r="AM133" i="1"/>
  <c r="AL133" i="1" s="1"/>
  <c r="AP133" i="1"/>
  <c r="AO133" i="1" s="1"/>
  <c r="AT133" i="1"/>
  <c r="AS133" i="1" s="1"/>
  <c r="AV133" i="1"/>
  <c r="AU133" i="1" s="1"/>
  <c r="AX133" i="1"/>
  <c r="AW133" i="1" s="1"/>
  <c r="E134" i="1"/>
  <c r="D134" i="1" s="1"/>
  <c r="I134" i="1"/>
  <c r="H134" i="1" s="1"/>
  <c r="P134" i="1"/>
  <c r="O134" i="1" s="1"/>
  <c r="Q134" i="1" s="1"/>
  <c r="T134" i="1"/>
  <c r="V134" i="1" s="1"/>
  <c r="U134" i="1" s="1"/>
  <c r="AD134" i="1"/>
  <c r="AC134" i="1" s="1"/>
  <c r="AI134" i="1"/>
  <c r="AH134" i="1" s="1"/>
  <c r="AJ134" i="1"/>
  <c r="AM134" i="1"/>
  <c r="AL134" i="1" s="1"/>
  <c r="AP134" i="1"/>
  <c r="AO134" i="1" s="1"/>
  <c r="AQ134" i="1" s="1"/>
  <c r="AT134" i="1"/>
  <c r="AS134" i="1" s="1"/>
  <c r="AV134" i="1"/>
  <c r="AU134" i="1" s="1"/>
  <c r="AX134" i="1"/>
  <c r="AW134" i="1" s="1"/>
  <c r="E135" i="1"/>
  <c r="D135" i="1" s="1"/>
  <c r="I135" i="1"/>
  <c r="J135" i="1" s="1"/>
  <c r="P135" i="1"/>
  <c r="O135" i="1" s="1"/>
  <c r="T135" i="1"/>
  <c r="S135" i="1" s="1"/>
  <c r="AD135" i="1"/>
  <c r="AC135" i="1" s="1"/>
  <c r="AI135" i="1"/>
  <c r="AH135" i="1" s="1"/>
  <c r="AJ135" i="1"/>
  <c r="AM135" i="1"/>
  <c r="AL135" i="1" s="1"/>
  <c r="AP135" i="1"/>
  <c r="AO135" i="1" s="1"/>
  <c r="AT135" i="1"/>
  <c r="AS135" i="1" s="1"/>
  <c r="AV135" i="1"/>
  <c r="AU135" i="1" s="1"/>
  <c r="AX135" i="1"/>
  <c r="AW135" i="1" s="1"/>
  <c r="E136" i="1"/>
  <c r="D136" i="1" s="1"/>
  <c r="I136" i="1"/>
  <c r="J136" i="1" s="1"/>
  <c r="P136" i="1"/>
  <c r="O136" i="1" s="1"/>
  <c r="Q136" i="1" s="1"/>
  <c r="T136" i="1"/>
  <c r="V136" i="1" s="1"/>
  <c r="U136" i="1" s="1"/>
  <c r="AD136" i="1"/>
  <c r="AC136" i="1" s="1"/>
  <c r="AI136" i="1"/>
  <c r="AH136" i="1" s="1"/>
  <c r="AJ136" i="1"/>
  <c r="AM136" i="1"/>
  <c r="AL136" i="1" s="1"/>
  <c r="AP136" i="1"/>
  <c r="AO136" i="1" s="1"/>
  <c r="AQ136" i="1" s="1"/>
  <c r="AT136" i="1"/>
  <c r="AS136" i="1" s="1"/>
  <c r="AV136" i="1"/>
  <c r="AU136" i="1" s="1"/>
  <c r="AX136" i="1"/>
  <c r="AW136" i="1" s="1"/>
  <c r="E137" i="1"/>
  <c r="D137" i="1" s="1"/>
  <c r="I137" i="1"/>
  <c r="H137" i="1" s="1"/>
  <c r="P137" i="1"/>
  <c r="O137" i="1" s="1"/>
  <c r="Q137" i="1" s="1"/>
  <c r="T137" i="1"/>
  <c r="S137" i="1" s="1"/>
  <c r="AD137" i="1"/>
  <c r="AC137" i="1" s="1"/>
  <c r="AI137" i="1"/>
  <c r="AH137" i="1" s="1"/>
  <c r="AJ137" i="1"/>
  <c r="AM137" i="1"/>
  <c r="AL137" i="1" s="1"/>
  <c r="AP137" i="1"/>
  <c r="AO137" i="1" s="1"/>
  <c r="AT137" i="1"/>
  <c r="AS137" i="1" s="1"/>
  <c r="AV137" i="1"/>
  <c r="AU137" i="1" s="1"/>
  <c r="AX137" i="1"/>
  <c r="AW137" i="1" s="1"/>
  <c r="E138" i="1"/>
  <c r="D138" i="1" s="1"/>
  <c r="I138" i="1"/>
  <c r="J138" i="1" s="1"/>
  <c r="P138" i="1"/>
  <c r="O138" i="1" s="1"/>
  <c r="R138" i="1" s="1"/>
  <c r="T138" i="1"/>
  <c r="V138" i="1" s="1"/>
  <c r="U138" i="1" s="1"/>
  <c r="AD138" i="1"/>
  <c r="AC138" i="1" s="1"/>
  <c r="AI138" i="1"/>
  <c r="AH138" i="1" s="1"/>
  <c r="AJ138" i="1"/>
  <c r="AM138" i="1"/>
  <c r="AL138" i="1" s="1"/>
  <c r="AP138" i="1"/>
  <c r="AO138" i="1" s="1"/>
  <c r="AQ138" i="1" s="1"/>
  <c r="AT138" i="1"/>
  <c r="AS138" i="1" s="1"/>
  <c r="AV138" i="1"/>
  <c r="AU138" i="1" s="1"/>
  <c r="AX138" i="1"/>
  <c r="AW138" i="1" s="1"/>
  <c r="E139" i="1"/>
  <c r="D139" i="1" s="1"/>
  <c r="I139" i="1"/>
  <c r="H139" i="1" s="1"/>
  <c r="P139" i="1"/>
  <c r="O139" i="1" s="1"/>
  <c r="R139" i="1" s="1"/>
  <c r="T139" i="1"/>
  <c r="S139" i="1" s="1"/>
  <c r="AD139" i="1"/>
  <c r="AC139" i="1" s="1"/>
  <c r="AI139" i="1"/>
  <c r="AH139" i="1" s="1"/>
  <c r="AJ139" i="1"/>
  <c r="AM139" i="1"/>
  <c r="AL139" i="1" s="1"/>
  <c r="AP139" i="1"/>
  <c r="AO139" i="1" s="1"/>
  <c r="AT139" i="1"/>
  <c r="AS139" i="1" s="1"/>
  <c r="AV139" i="1"/>
  <c r="AU139" i="1" s="1"/>
  <c r="AX139" i="1"/>
  <c r="AW139" i="1" s="1"/>
  <c r="E140" i="1"/>
  <c r="D140" i="1" s="1"/>
  <c r="I140" i="1"/>
  <c r="J140" i="1" s="1"/>
  <c r="P140" i="1"/>
  <c r="O140" i="1" s="1"/>
  <c r="Q140" i="1" s="1"/>
  <c r="T140" i="1"/>
  <c r="V140" i="1" s="1"/>
  <c r="U140" i="1" s="1"/>
  <c r="AD140" i="1"/>
  <c r="AC140" i="1" s="1"/>
  <c r="AI140" i="1"/>
  <c r="AH140" i="1" s="1"/>
  <c r="AJ140" i="1"/>
  <c r="AM140" i="1"/>
  <c r="AL140" i="1" s="1"/>
  <c r="AP140" i="1"/>
  <c r="AO140" i="1" s="1"/>
  <c r="AT140" i="1"/>
  <c r="AS140" i="1" s="1"/>
  <c r="AV140" i="1"/>
  <c r="AU140" i="1" s="1"/>
  <c r="AX140" i="1"/>
  <c r="AW140" i="1" s="1"/>
  <c r="AJ31" i="1"/>
  <c r="AX31" i="1"/>
  <c r="AW31" i="1" s="1"/>
  <c r="AV31" i="1"/>
  <c r="AU31" i="1" s="1"/>
  <c r="AT31" i="1"/>
  <c r="AS31" i="1" s="1"/>
  <c r="AP31" i="1"/>
  <c r="AO31" i="1" s="1"/>
  <c r="AM31" i="1"/>
  <c r="AL31" i="1" s="1"/>
  <c r="AI31" i="1"/>
  <c r="AH31" i="1" s="1"/>
  <c r="AD31" i="1"/>
  <c r="AC31" i="1" s="1"/>
  <c r="T31" i="1"/>
  <c r="V31" i="1" s="1"/>
  <c r="U31" i="1" s="1"/>
  <c r="P31" i="1"/>
  <c r="O31" i="1" s="1"/>
  <c r="I149" i="1"/>
  <c r="I150" i="1"/>
  <c r="I151" i="1"/>
  <c r="I148" i="1"/>
  <c r="I147" i="1"/>
  <c r="I146" i="1"/>
  <c r="N146" i="1" s="1"/>
  <c r="I145" i="1"/>
  <c r="N145" i="1" s="1"/>
  <c r="I144" i="1"/>
  <c r="I143" i="1"/>
  <c r="I142" i="1"/>
  <c r="N142" i="1" s="1"/>
  <c r="I141" i="1"/>
  <c r="I31" i="1"/>
  <c r="J93" i="1" l="1"/>
  <c r="K73" i="1"/>
  <c r="V71" i="1"/>
  <c r="U71" i="1" s="1"/>
  <c r="Z71" i="1" s="1"/>
  <c r="Q65" i="1"/>
  <c r="V63" i="1"/>
  <c r="U63" i="1" s="1"/>
  <c r="H135" i="1"/>
  <c r="S132" i="1"/>
  <c r="N106" i="1"/>
  <c r="H106" i="1"/>
  <c r="N137" i="1"/>
  <c r="M135" i="1"/>
  <c r="N128" i="1"/>
  <c r="H123" i="1"/>
  <c r="M106" i="1"/>
  <c r="N104" i="1"/>
  <c r="N91" i="1"/>
  <c r="M58" i="1"/>
  <c r="S45" i="1"/>
  <c r="S38" i="1"/>
  <c r="K137" i="1"/>
  <c r="V135" i="1"/>
  <c r="U135" i="1" s="1"/>
  <c r="L135" i="1"/>
  <c r="M128" i="1"/>
  <c r="N126" i="1"/>
  <c r="H125" i="1"/>
  <c r="M123" i="1"/>
  <c r="N120" i="1"/>
  <c r="N110" i="1"/>
  <c r="J106" i="1"/>
  <c r="K104" i="1"/>
  <c r="M100" i="1"/>
  <c r="AN90" i="1"/>
  <c r="K79" i="1"/>
  <c r="J71" i="1"/>
  <c r="M66" i="1"/>
  <c r="N59" i="1"/>
  <c r="V58" i="1"/>
  <c r="U58" i="1" s="1"/>
  <c r="J58" i="1"/>
  <c r="M52" i="1"/>
  <c r="S35" i="1"/>
  <c r="L131" i="1"/>
  <c r="S140" i="1"/>
  <c r="J139" i="1"/>
  <c r="L138" i="1"/>
  <c r="S136" i="1"/>
  <c r="J132" i="1"/>
  <c r="K131" i="1"/>
  <c r="L129" i="1"/>
  <c r="AR125" i="1"/>
  <c r="S124" i="1"/>
  <c r="AQ123" i="1"/>
  <c r="N118" i="1"/>
  <c r="V117" i="1"/>
  <c r="U117" i="1" s="1"/>
  <c r="L117" i="1"/>
  <c r="J114" i="1"/>
  <c r="V113" i="1"/>
  <c r="U113" i="1" s="1"/>
  <c r="M111" i="1"/>
  <c r="V109" i="1"/>
  <c r="U109" i="1" s="1"/>
  <c r="Y109" i="1" s="1"/>
  <c r="V106" i="1"/>
  <c r="U106" i="1" s="1"/>
  <c r="X106" i="1" s="1"/>
  <c r="V104" i="1"/>
  <c r="U104" i="1" s="1"/>
  <c r="Z104" i="1" s="1"/>
  <c r="M104" i="1"/>
  <c r="N103" i="1"/>
  <c r="Q90" i="1"/>
  <c r="K81" i="1"/>
  <c r="S67" i="1"/>
  <c r="N61" i="1"/>
  <c r="V56" i="1"/>
  <c r="U56" i="1" s="1"/>
  <c r="J56" i="1"/>
  <c r="S42" i="1"/>
  <c r="S36" i="1"/>
  <c r="M34" i="1"/>
  <c r="M140" i="1"/>
  <c r="M139" i="1"/>
  <c r="H138" i="1"/>
  <c r="N134" i="1"/>
  <c r="V133" i="1"/>
  <c r="U133" i="1" s="1"/>
  <c r="M131" i="1"/>
  <c r="H131" i="1"/>
  <c r="N124" i="1"/>
  <c r="AQ117" i="1"/>
  <c r="R117" i="1"/>
  <c r="N116" i="1"/>
  <c r="M114" i="1"/>
  <c r="AR113" i="1"/>
  <c r="R113" i="1"/>
  <c r="R106" i="1"/>
  <c r="L106" i="1"/>
  <c r="M105" i="1"/>
  <c r="J104" i="1"/>
  <c r="J103" i="1"/>
  <c r="M101" i="1"/>
  <c r="N95" i="1"/>
  <c r="N92" i="1"/>
  <c r="L90" i="1"/>
  <c r="S89" i="1"/>
  <c r="S87" i="1"/>
  <c r="AR80" i="1"/>
  <c r="V78" i="1"/>
  <c r="U78" i="1" s="1"/>
  <c r="Z78" i="1" s="1"/>
  <c r="V76" i="1"/>
  <c r="U76" i="1" s="1"/>
  <c r="Z76" i="1" s="1"/>
  <c r="V74" i="1"/>
  <c r="U74" i="1" s="1"/>
  <c r="Z74" i="1" s="1"/>
  <c r="N69" i="1"/>
  <c r="R56" i="1"/>
  <c r="S34" i="1"/>
  <c r="N139" i="1"/>
  <c r="K139" i="1"/>
  <c r="M138" i="1"/>
  <c r="N132" i="1"/>
  <c r="R125" i="1"/>
  <c r="K114" i="1"/>
  <c r="Q124" i="1"/>
  <c r="R124" i="1"/>
  <c r="Q132" i="1"/>
  <c r="R132" i="1"/>
  <c r="Q128" i="1"/>
  <c r="R128" i="1"/>
  <c r="AQ120" i="1"/>
  <c r="AR120" i="1"/>
  <c r="M136" i="1"/>
  <c r="L133" i="1"/>
  <c r="R130" i="1"/>
  <c r="M130" i="1"/>
  <c r="R122" i="1"/>
  <c r="M122" i="1"/>
  <c r="K120" i="1"/>
  <c r="K118" i="1"/>
  <c r="K116" i="1"/>
  <c r="K111" i="1"/>
  <c r="K110" i="1"/>
  <c r="M102" i="1"/>
  <c r="K100" i="1"/>
  <c r="N96" i="1"/>
  <c r="N94" i="1"/>
  <c r="K85" i="1"/>
  <c r="M85" i="1"/>
  <c r="AF81" i="1"/>
  <c r="AE81" i="1"/>
  <c r="Q80" i="1"/>
  <c r="H65" i="1"/>
  <c r="M65" i="1"/>
  <c r="J65" i="1"/>
  <c r="K62" i="1"/>
  <c r="N62" i="1"/>
  <c r="J62" i="1"/>
  <c r="AF43" i="1"/>
  <c r="AN43" i="1"/>
  <c r="S138" i="1"/>
  <c r="M137" i="1"/>
  <c r="L136" i="1"/>
  <c r="K133" i="1"/>
  <c r="V131" i="1"/>
  <c r="U131" i="1" s="1"/>
  <c r="J130" i="1"/>
  <c r="M129" i="1"/>
  <c r="H129" i="1"/>
  <c r="K122" i="1"/>
  <c r="V121" i="1"/>
  <c r="U121" i="1" s="1"/>
  <c r="J120" i="1"/>
  <c r="AR119" i="1"/>
  <c r="J118" i="1"/>
  <c r="J116" i="1"/>
  <c r="V115" i="1"/>
  <c r="U115" i="1" s="1"/>
  <c r="V111" i="1"/>
  <c r="U111" i="1" s="1"/>
  <c r="N111" i="1"/>
  <c r="J111" i="1"/>
  <c r="AE110" i="1"/>
  <c r="J110" i="1"/>
  <c r="W109" i="1"/>
  <c r="N109" i="1"/>
  <c r="N105" i="1"/>
  <c r="X103" i="1"/>
  <c r="R102" i="1"/>
  <c r="J102" i="1"/>
  <c r="N100" i="1"/>
  <c r="J100" i="1"/>
  <c r="M99" i="1"/>
  <c r="K84" i="1"/>
  <c r="M84" i="1"/>
  <c r="M83" i="1"/>
  <c r="K83" i="1"/>
  <c r="V81" i="1"/>
  <c r="U81" i="1" s="1"/>
  <c r="S81" i="1"/>
  <c r="V79" i="1"/>
  <c r="U79" i="1" s="1"/>
  <c r="S79" i="1"/>
  <c r="J78" i="1"/>
  <c r="N78" i="1"/>
  <c r="V77" i="1"/>
  <c r="U77" i="1" s="1"/>
  <c r="Z77" i="1" s="1"/>
  <c r="S77" i="1"/>
  <c r="J76" i="1"/>
  <c r="N76" i="1"/>
  <c r="V75" i="1"/>
  <c r="U75" i="1" s="1"/>
  <c r="Z75" i="1" s="1"/>
  <c r="S75" i="1"/>
  <c r="J74" i="1"/>
  <c r="N74" i="1"/>
  <c r="V73" i="1"/>
  <c r="U73" i="1" s="1"/>
  <c r="Z73" i="1" s="1"/>
  <c r="S73" i="1"/>
  <c r="AR70" i="1"/>
  <c r="AQ70" i="1"/>
  <c r="R69" i="1"/>
  <c r="Q63" i="1"/>
  <c r="R63" i="1"/>
  <c r="L87" i="1"/>
  <c r="K87" i="1"/>
  <c r="H87" i="1"/>
  <c r="V86" i="1"/>
  <c r="U86" i="1" s="1"/>
  <c r="S86" i="1"/>
  <c r="AF83" i="1"/>
  <c r="AG83" i="1"/>
  <c r="AQ82" i="1"/>
  <c r="AR82" i="1"/>
  <c r="AF82" i="1"/>
  <c r="AN82" i="1"/>
  <c r="Q67" i="1"/>
  <c r="R67" i="1"/>
  <c r="S66" i="1"/>
  <c r="V66" i="1"/>
  <c r="U66" i="1" s="1"/>
  <c r="Z66" i="1" s="1"/>
  <c r="S59" i="1"/>
  <c r="V59" i="1"/>
  <c r="U59" i="1" s="1"/>
  <c r="R58" i="1"/>
  <c r="Q58" i="1"/>
  <c r="AF46" i="1"/>
  <c r="AN46" i="1"/>
  <c r="AF39" i="1"/>
  <c r="AG39" i="1"/>
  <c r="AN39" i="1"/>
  <c r="AF32" i="1"/>
  <c r="AN32" i="1"/>
  <c r="J137" i="1"/>
  <c r="H136" i="1"/>
  <c r="S134" i="1"/>
  <c r="J134" i="1"/>
  <c r="M133" i="1"/>
  <c r="H133" i="1"/>
  <c r="M132" i="1"/>
  <c r="S130" i="1"/>
  <c r="N130" i="1"/>
  <c r="K129" i="1"/>
  <c r="V127" i="1"/>
  <c r="U127" i="1" s="1"/>
  <c r="J126" i="1"/>
  <c r="S122" i="1"/>
  <c r="V119" i="1"/>
  <c r="U119" i="1" s="1"/>
  <c r="L119" i="1"/>
  <c r="M118" i="1"/>
  <c r="S116" i="1"/>
  <c r="M116" i="1"/>
  <c r="S112" i="1"/>
  <c r="L111" i="1"/>
  <c r="M110" i="1"/>
  <c r="AE109" i="1"/>
  <c r="J109" i="1"/>
  <c r="M107" i="1"/>
  <c r="R105" i="1"/>
  <c r="J105" i="1"/>
  <c r="X104" i="1"/>
  <c r="K103" i="1"/>
  <c r="V102" i="1"/>
  <c r="U102" i="1" s="1"/>
  <c r="X102" i="1" s="1"/>
  <c r="N102" i="1"/>
  <c r="K101" i="1"/>
  <c r="L100" i="1"/>
  <c r="M97" i="1"/>
  <c r="AF90" i="1"/>
  <c r="V84" i="1"/>
  <c r="U84" i="1" s="1"/>
  <c r="W84" i="1" s="1"/>
  <c r="S84" i="1"/>
  <c r="V83" i="1"/>
  <c r="U83" i="1" s="1"/>
  <c r="S83" i="1"/>
  <c r="AN81" i="1"/>
  <c r="S61" i="1"/>
  <c r="V61" i="1"/>
  <c r="U61" i="1" s="1"/>
  <c r="AB61" i="1" s="1"/>
  <c r="K60" i="1"/>
  <c r="L60" i="1"/>
  <c r="J60" i="1"/>
  <c r="R54" i="1"/>
  <c r="Q54" i="1"/>
  <c r="N79" i="1"/>
  <c r="N77" i="1"/>
  <c r="N75" i="1"/>
  <c r="N73" i="1"/>
  <c r="N72" i="1"/>
  <c r="S69" i="1"/>
  <c r="S68" i="1"/>
  <c r="N66" i="1"/>
  <c r="M56" i="1"/>
  <c r="M49" i="1"/>
  <c r="K45" i="1"/>
  <c r="S44" i="1"/>
  <c r="K44" i="1"/>
  <c r="K42" i="1"/>
  <c r="M41" i="1"/>
  <c r="K34" i="1"/>
  <c r="M33" i="1"/>
  <c r="J72" i="1"/>
  <c r="J70" i="1"/>
  <c r="R66" i="1"/>
  <c r="J66" i="1"/>
  <c r="AQ57" i="1"/>
  <c r="N57" i="1"/>
  <c r="S37" i="1"/>
  <c r="K33" i="1"/>
  <c r="U53" i="1"/>
  <c r="W53" i="1" s="1"/>
  <c r="U51" i="1"/>
  <c r="W51" i="1" s="1"/>
  <c r="M42" i="1"/>
  <c r="AN41" i="1"/>
  <c r="AG41" i="1"/>
  <c r="Q133" i="1"/>
  <c r="R133" i="1"/>
  <c r="AQ127" i="1"/>
  <c r="AR127" i="1"/>
  <c r="AQ126" i="1"/>
  <c r="AR126" i="1"/>
  <c r="AQ124" i="1"/>
  <c r="AR124" i="1"/>
  <c r="AQ118" i="1"/>
  <c r="AR118" i="1"/>
  <c r="AQ139" i="1"/>
  <c r="AR139" i="1"/>
  <c r="AQ133" i="1"/>
  <c r="AR133" i="1"/>
  <c r="Q131" i="1"/>
  <c r="R131" i="1"/>
  <c r="Q121" i="1"/>
  <c r="R121" i="1"/>
  <c r="AQ140" i="1"/>
  <c r="AR140" i="1"/>
  <c r="AQ137" i="1"/>
  <c r="AR137" i="1"/>
  <c r="Q135" i="1"/>
  <c r="R135" i="1"/>
  <c r="AQ131" i="1"/>
  <c r="AR131" i="1"/>
  <c r="Q129" i="1"/>
  <c r="R129" i="1"/>
  <c r="AQ135" i="1"/>
  <c r="AR135" i="1"/>
  <c r="AQ129" i="1"/>
  <c r="AR129" i="1"/>
  <c r="Q123" i="1"/>
  <c r="R123" i="1"/>
  <c r="AQ116" i="1"/>
  <c r="AR116" i="1"/>
  <c r="V139" i="1"/>
  <c r="U139" i="1" s="1"/>
  <c r="V137" i="1"/>
  <c r="U137" i="1" s="1"/>
  <c r="K134" i="1"/>
  <c r="K132" i="1"/>
  <c r="K130" i="1"/>
  <c r="K128" i="1"/>
  <c r="V125" i="1"/>
  <c r="U125" i="1" s="1"/>
  <c r="J125" i="1"/>
  <c r="N125" i="1"/>
  <c r="H122" i="1"/>
  <c r="L122" i="1"/>
  <c r="AQ121" i="1"/>
  <c r="R120" i="1"/>
  <c r="Q116" i="1"/>
  <c r="R116" i="1"/>
  <c r="AR115" i="1"/>
  <c r="J112" i="1"/>
  <c r="N112" i="1"/>
  <c r="K112" i="1"/>
  <c r="H112" i="1"/>
  <c r="L112" i="1"/>
  <c r="AR102" i="1"/>
  <c r="AQ102" i="1"/>
  <c r="H140" i="1"/>
  <c r="J127" i="1"/>
  <c r="N127" i="1"/>
  <c r="H124" i="1"/>
  <c r="L124" i="1"/>
  <c r="Q118" i="1"/>
  <c r="R118" i="1"/>
  <c r="R115" i="1"/>
  <c r="J115" i="1"/>
  <c r="N115" i="1"/>
  <c r="K115" i="1"/>
  <c r="H115" i="1"/>
  <c r="Q114" i="1"/>
  <c r="R114" i="1"/>
  <c r="AQ111" i="1"/>
  <c r="AR111" i="1"/>
  <c r="AG111" i="1"/>
  <c r="AF111" i="1"/>
  <c r="AN111" i="1"/>
  <c r="AQ109" i="1"/>
  <c r="AR109" i="1"/>
  <c r="S31" i="1"/>
  <c r="K140" i="1"/>
  <c r="AR136" i="1"/>
  <c r="K136" i="1"/>
  <c r="K135" i="1"/>
  <c r="AR134" i="1"/>
  <c r="AR130" i="1"/>
  <c r="AR128" i="1"/>
  <c r="M127" i="1"/>
  <c r="H127" i="1"/>
  <c r="S126" i="1"/>
  <c r="H126" i="1"/>
  <c r="L126" i="1"/>
  <c r="M124" i="1"/>
  <c r="J121" i="1"/>
  <c r="N121" i="1"/>
  <c r="J117" i="1"/>
  <c r="N117" i="1"/>
  <c r="K117" i="1"/>
  <c r="AQ114" i="1"/>
  <c r="AR114" i="1"/>
  <c r="J113" i="1"/>
  <c r="N113" i="1"/>
  <c r="K113" i="1"/>
  <c r="H113" i="1"/>
  <c r="L113" i="1"/>
  <c r="AR103" i="1"/>
  <c r="AQ103" i="1"/>
  <c r="L140" i="1"/>
  <c r="AR138" i="1"/>
  <c r="K138" i="1"/>
  <c r="R134" i="1"/>
  <c r="M134" i="1"/>
  <c r="AR132" i="1"/>
  <c r="N140" i="1"/>
  <c r="L139" i="1"/>
  <c r="N138" i="1"/>
  <c r="L137" i="1"/>
  <c r="N136" i="1"/>
  <c r="N135" i="1"/>
  <c r="L134" i="1"/>
  <c r="N133" i="1"/>
  <c r="L132" i="1"/>
  <c r="N131" i="1"/>
  <c r="L130" i="1"/>
  <c r="N129" i="1"/>
  <c r="L128" i="1"/>
  <c r="R127" i="1"/>
  <c r="L127" i="1"/>
  <c r="R126" i="1"/>
  <c r="M126" i="1"/>
  <c r="K125" i="1"/>
  <c r="K124" i="1"/>
  <c r="V123" i="1"/>
  <c r="U123" i="1" s="1"/>
  <c r="J123" i="1"/>
  <c r="N123" i="1"/>
  <c r="AR122" i="1"/>
  <c r="J122" i="1"/>
  <c r="M121" i="1"/>
  <c r="H121" i="1"/>
  <c r="S120" i="1"/>
  <c r="H120" i="1"/>
  <c r="L120" i="1"/>
  <c r="R119" i="1"/>
  <c r="J119" i="1"/>
  <c r="N119" i="1"/>
  <c r="K119" i="1"/>
  <c r="S118" i="1"/>
  <c r="H117" i="1"/>
  <c r="M115" i="1"/>
  <c r="V114" i="1"/>
  <c r="U114" i="1" s="1"/>
  <c r="S114" i="1"/>
  <c r="AQ112" i="1"/>
  <c r="AR112" i="1"/>
  <c r="L108" i="1"/>
  <c r="H108" i="1"/>
  <c r="L107" i="1"/>
  <c r="H107" i="1"/>
  <c r="N101" i="1"/>
  <c r="J101" i="1"/>
  <c r="L99" i="1"/>
  <c r="H99" i="1"/>
  <c r="L98" i="1"/>
  <c r="H98" i="1"/>
  <c r="L97" i="1"/>
  <c r="H97" i="1"/>
  <c r="H96" i="1"/>
  <c r="L96" i="1"/>
  <c r="H95" i="1"/>
  <c r="L95" i="1"/>
  <c r="H94" i="1"/>
  <c r="L94" i="1"/>
  <c r="H93" i="1"/>
  <c r="L93" i="1"/>
  <c r="H92" i="1"/>
  <c r="L92" i="1"/>
  <c r="H91" i="1"/>
  <c r="L91" i="1"/>
  <c r="AE87" i="1"/>
  <c r="AG87" i="1"/>
  <c r="W80" i="1"/>
  <c r="Y80" i="1"/>
  <c r="Q64" i="1"/>
  <c r="R64" i="1"/>
  <c r="AN109" i="1"/>
  <c r="AB109" i="1"/>
  <c r="L109" i="1"/>
  <c r="H109" i="1"/>
  <c r="K108" i="1"/>
  <c r="AQ107" i="1"/>
  <c r="K107" i="1"/>
  <c r="AQ106" i="1"/>
  <c r="L105" i="1"/>
  <c r="H105" i="1"/>
  <c r="L102" i="1"/>
  <c r="H102" i="1"/>
  <c r="K99" i="1"/>
  <c r="K98" i="1"/>
  <c r="K97" i="1"/>
  <c r="M96" i="1"/>
  <c r="M95" i="1"/>
  <c r="M94" i="1"/>
  <c r="M93" i="1"/>
  <c r="M92" i="1"/>
  <c r="M91" i="1"/>
  <c r="AE90" i="1"/>
  <c r="AN89" i="1"/>
  <c r="AG89" i="1"/>
  <c r="AE88" i="1"/>
  <c r="AG88" i="1"/>
  <c r="AR87" i="1"/>
  <c r="AF86" i="1"/>
  <c r="AN86" i="1"/>
  <c r="AF85" i="1"/>
  <c r="AN85" i="1"/>
  <c r="AE85" i="1"/>
  <c r="R79" i="1"/>
  <c r="Q79" i="1"/>
  <c r="R78" i="1"/>
  <c r="Q78" i="1"/>
  <c r="R77" i="1"/>
  <c r="Q77" i="1"/>
  <c r="R76" i="1"/>
  <c r="Q76" i="1"/>
  <c r="R75" i="1"/>
  <c r="Q75" i="1"/>
  <c r="R74" i="1"/>
  <c r="Q74" i="1"/>
  <c r="R73" i="1"/>
  <c r="Q73" i="1"/>
  <c r="L118" i="1"/>
  <c r="L116" i="1"/>
  <c r="L114" i="1"/>
  <c r="L110" i="1"/>
  <c r="AF109" i="1"/>
  <c r="AA109" i="1"/>
  <c r="V108" i="1"/>
  <c r="U108" i="1" s="1"/>
  <c r="N108" i="1"/>
  <c r="X107" i="1"/>
  <c r="N107" i="1"/>
  <c r="R104" i="1"/>
  <c r="L104" i="1"/>
  <c r="L103" i="1"/>
  <c r="R101" i="1"/>
  <c r="L101" i="1"/>
  <c r="N99" i="1"/>
  <c r="N98" i="1"/>
  <c r="N97" i="1"/>
  <c r="K96" i="1"/>
  <c r="K95" i="1"/>
  <c r="K94" i="1"/>
  <c r="K93" i="1"/>
  <c r="K92" i="1"/>
  <c r="K91" i="1"/>
  <c r="Z89" i="1"/>
  <c r="AA89" i="1"/>
  <c r="AN88" i="1"/>
  <c r="Z87" i="1"/>
  <c r="X87" i="1"/>
  <c r="AG86" i="1"/>
  <c r="W86" i="1"/>
  <c r="AB86" i="1"/>
  <c r="V85" i="1"/>
  <c r="U85" i="1" s="1"/>
  <c r="S85" i="1"/>
  <c r="AQ84" i="1"/>
  <c r="AR84" i="1"/>
  <c r="AF77" i="1"/>
  <c r="AE77" i="1"/>
  <c r="AF75" i="1"/>
  <c r="AE75" i="1"/>
  <c r="AF73" i="1"/>
  <c r="AE73" i="1"/>
  <c r="Q70" i="1"/>
  <c r="R70" i="1"/>
  <c r="L89" i="1"/>
  <c r="K89" i="1"/>
  <c r="H89" i="1"/>
  <c r="AF84" i="1"/>
  <c r="AE84" i="1"/>
  <c r="AN84" i="1"/>
  <c r="R84" i="1"/>
  <c r="Q84" i="1"/>
  <c r="R83" i="1"/>
  <c r="Q83" i="1"/>
  <c r="AF80" i="1"/>
  <c r="AE80" i="1"/>
  <c r="AN80" i="1"/>
  <c r="AF78" i="1"/>
  <c r="AE78" i="1"/>
  <c r="AF76" i="1"/>
  <c r="AE76" i="1"/>
  <c r="AF74" i="1"/>
  <c r="AE74" i="1"/>
  <c r="AE51" i="1"/>
  <c r="AG51" i="1"/>
  <c r="Z48" i="1"/>
  <c r="AB48" i="1"/>
  <c r="W48" i="1"/>
  <c r="AA48" i="1"/>
  <c r="R45" i="1"/>
  <c r="Q45" i="1"/>
  <c r="AF44" i="1"/>
  <c r="AN44" i="1"/>
  <c r="AE44" i="1"/>
  <c r="AF33" i="1"/>
  <c r="AN33" i="1"/>
  <c r="AE33" i="1"/>
  <c r="AG33" i="1"/>
  <c r="Y84" i="1"/>
  <c r="S82" i="1"/>
  <c r="J79" i="1"/>
  <c r="M78" i="1"/>
  <c r="J77" i="1"/>
  <c r="M76" i="1"/>
  <c r="J75" i="1"/>
  <c r="M74" i="1"/>
  <c r="J73" i="1"/>
  <c r="S72" i="1"/>
  <c r="R71" i="1"/>
  <c r="S70" i="1"/>
  <c r="AR68" i="1"/>
  <c r="AQ68" i="1"/>
  <c r="H67" i="1"/>
  <c r="J67" i="1"/>
  <c r="M67" i="1"/>
  <c r="H63" i="1"/>
  <c r="J63" i="1"/>
  <c r="M63" i="1"/>
  <c r="Z61" i="1"/>
  <c r="AF45" i="1"/>
  <c r="AE45" i="1"/>
  <c r="AG45" i="1"/>
  <c r="AN45" i="1"/>
  <c r="AF42" i="1"/>
  <c r="AG42" i="1"/>
  <c r="AN42" i="1"/>
  <c r="AE42" i="1"/>
  <c r="R40" i="1"/>
  <c r="Q40" i="1"/>
  <c r="AF36" i="1"/>
  <c r="AE36" i="1"/>
  <c r="AG36" i="1"/>
  <c r="AN36" i="1"/>
  <c r="AF34" i="1"/>
  <c r="AG34" i="1"/>
  <c r="AN34" i="1"/>
  <c r="AE34" i="1"/>
  <c r="K78" i="1"/>
  <c r="K76" i="1"/>
  <c r="K74" i="1"/>
  <c r="Q72" i="1"/>
  <c r="H69" i="1"/>
  <c r="J69" i="1"/>
  <c r="R68" i="1"/>
  <c r="H68" i="1"/>
  <c r="J68" i="1"/>
  <c r="M68" i="1"/>
  <c r="AB59" i="1"/>
  <c r="Z59" i="1"/>
  <c r="S57" i="1"/>
  <c r="V57" i="1"/>
  <c r="U57" i="1" s="1"/>
  <c r="R38" i="1"/>
  <c r="Q38" i="1"/>
  <c r="AN83" i="1"/>
  <c r="AG81" i="1"/>
  <c r="S80" i="1"/>
  <c r="M80" i="1"/>
  <c r="M70" i="1"/>
  <c r="S64" i="1"/>
  <c r="H64" i="1"/>
  <c r="M64" i="1"/>
  <c r="N64" i="1"/>
  <c r="S60" i="1"/>
  <c r="V60" i="1"/>
  <c r="U60" i="1" s="1"/>
  <c r="AE49" i="1"/>
  <c r="AG49" i="1"/>
  <c r="AN48" i="1"/>
  <c r="AF48" i="1"/>
  <c r="AG48" i="1"/>
  <c r="AE48" i="1"/>
  <c r="AE40" i="1"/>
  <c r="AF40" i="1"/>
  <c r="AG40" i="1"/>
  <c r="AN40" i="1"/>
  <c r="AF35" i="1"/>
  <c r="AE35" i="1"/>
  <c r="AG35" i="1"/>
  <c r="AN35" i="1"/>
  <c r="R141" i="1"/>
  <c r="L61" i="1"/>
  <c r="L59" i="1"/>
  <c r="R57" i="1"/>
  <c r="M57" i="1"/>
  <c r="V55" i="1"/>
  <c r="U55" i="1" s="1"/>
  <c r="U54" i="1"/>
  <c r="X54" i="1" s="1"/>
  <c r="AG52" i="1"/>
  <c r="U52" i="1"/>
  <c r="AG50" i="1"/>
  <c r="AN47" i="1"/>
  <c r="AG46" i="1"/>
  <c r="Q44" i="1"/>
  <c r="AG43" i="1"/>
  <c r="AE41" i="1"/>
  <c r="S41" i="1"/>
  <c r="AE39" i="1"/>
  <c r="S39" i="1"/>
  <c r="M39" i="1"/>
  <c r="AN37" i="1"/>
  <c r="K37" i="1"/>
  <c r="S33" i="1"/>
  <c r="AG32" i="1"/>
  <c r="M32" i="1"/>
  <c r="N65" i="1"/>
  <c r="J61" i="1"/>
  <c r="N60" i="1"/>
  <c r="J59" i="1"/>
  <c r="AQ56" i="1"/>
  <c r="Y53" i="1"/>
  <c r="Y51" i="1"/>
  <c r="M50" i="1"/>
  <c r="K48" i="1"/>
  <c r="S47" i="1"/>
  <c r="AR46" i="1"/>
  <c r="AE46" i="1"/>
  <c r="S46" i="1"/>
  <c r="AE43" i="1"/>
  <c r="M43" i="1"/>
  <c r="H41" i="1"/>
  <c r="L40" i="1"/>
  <c r="Q39" i="1"/>
  <c r="AN38" i="1"/>
  <c r="AG37" i="1"/>
  <c r="M36" i="1"/>
  <c r="M35" i="1"/>
  <c r="AE32" i="1"/>
  <c r="S32" i="1"/>
  <c r="K32" i="1"/>
  <c r="M53" i="1"/>
  <c r="M51" i="1"/>
  <c r="AR45" i="1"/>
  <c r="K43" i="1"/>
  <c r="AR36" i="1"/>
  <c r="K35" i="1"/>
  <c r="S141" i="1"/>
  <c r="W137" i="1"/>
  <c r="AA137" i="1"/>
  <c r="X137" i="1"/>
  <c r="AB137" i="1"/>
  <c r="Y137" i="1"/>
  <c r="Z137" i="1"/>
  <c r="AE131" i="1"/>
  <c r="AN131" i="1"/>
  <c r="AF131" i="1"/>
  <c r="AG131" i="1"/>
  <c r="AE127" i="1"/>
  <c r="AN127" i="1"/>
  <c r="AF127" i="1"/>
  <c r="AG127" i="1"/>
  <c r="AE125" i="1"/>
  <c r="AN125" i="1"/>
  <c r="AF125" i="1"/>
  <c r="AG125" i="1"/>
  <c r="AE123" i="1"/>
  <c r="AN123" i="1"/>
  <c r="AF123" i="1"/>
  <c r="AG123" i="1"/>
  <c r="AE121" i="1"/>
  <c r="AN121" i="1"/>
  <c r="AF121" i="1"/>
  <c r="AG121" i="1"/>
  <c r="AE119" i="1"/>
  <c r="AN119" i="1"/>
  <c r="AF119" i="1"/>
  <c r="AG119" i="1"/>
  <c r="AE117" i="1"/>
  <c r="AN117" i="1"/>
  <c r="AF117" i="1"/>
  <c r="AG117" i="1"/>
  <c r="AE115" i="1"/>
  <c r="AN115" i="1"/>
  <c r="AF115" i="1"/>
  <c r="AG115" i="1"/>
  <c r="AE113" i="1"/>
  <c r="AN113" i="1"/>
  <c r="AF113" i="1"/>
  <c r="AG113" i="1"/>
  <c r="AA139" i="1"/>
  <c r="X139" i="1"/>
  <c r="AB139" i="1"/>
  <c r="Y139" i="1"/>
  <c r="Z139" i="1"/>
  <c r="W139" i="1"/>
  <c r="AE135" i="1"/>
  <c r="AN135" i="1"/>
  <c r="AF135" i="1"/>
  <c r="AG135" i="1"/>
  <c r="AE133" i="1"/>
  <c r="AN133" i="1"/>
  <c r="AF133" i="1"/>
  <c r="AG133" i="1"/>
  <c r="AE129" i="1"/>
  <c r="AN129" i="1"/>
  <c r="AF129" i="1"/>
  <c r="AG129" i="1"/>
  <c r="AE140" i="1"/>
  <c r="AF140" i="1"/>
  <c r="AG140" i="1"/>
  <c r="AN140" i="1"/>
  <c r="AE138" i="1"/>
  <c r="AN138" i="1"/>
  <c r="AF138" i="1"/>
  <c r="AG138" i="1"/>
  <c r="AE136" i="1"/>
  <c r="AN136" i="1"/>
  <c r="AF136" i="1"/>
  <c r="AG136" i="1"/>
  <c r="W135" i="1"/>
  <c r="AA135" i="1"/>
  <c r="X135" i="1"/>
  <c r="AB135" i="1"/>
  <c r="Y135" i="1"/>
  <c r="Z135" i="1"/>
  <c r="W133" i="1"/>
  <c r="AA133" i="1"/>
  <c r="X133" i="1"/>
  <c r="AB133" i="1"/>
  <c r="Y133" i="1"/>
  <c r="Z133" i="1"/>
  <c r="W131" i="1"/>
  <c r="AA131" i="1"/>
  <c r="X131" i="1"/>
  <c r="AB131" i="1"/>
  <c r="Y131" i="1"/>
  <c r="Z131" i="1"/>
  <c r="W129" i="1"/>
  <c r="AA129" i="1"/>
  <c r="X129" i="1"/>
  <c r="AB129" i="1"/>
  <c r="Y129" i="1"/>
  <c r="Z129" i="1"/>
  <c r="Z127" i="1"/>
  <c r="W127" i="1"/>
  <c r="AA127" i="1"/>
  <c r="X127" i="1"/>
  <c r="AB127" i="1"/>
  <c r="Y127" i="1"/>
  <c r="W125" i="1"/>
  <c r="AA125" i="1"/>
  <c r="X125" i="1"/>
  <c r="AB125" i="1"/>
  <c r="Y125" i="1"/>
  <c r="Z125" i="1"/>
  <c r="Z123" i="1"/>
  <c r="W123" i="1"/>
  <c r="AA123" i="1"/>
  <c r="X123" i="1"/>
  <c r="AB123" i="1"/>
  <c r="Y123" i="1"/>
  <c r="Z121" i="1"/>
  <c r="W121" i="1"/>
  <c r="AA121" i="1"/>
  <c r="X121" i="1"/>
  <c r="AB121" i="1"/>
  <c r="Y121" i="1"/>
  <c r="Z119" i="1"/>
  <c r="W119" i="1"/>
  <c r="AA119" i="1"/>
  <c r="X119" i="1"/>
  <c r="AB119" i="1"/>
  <c r="Y119" i="1"/>
  <c r="Z117" i="1"/>
  <c r="W117" i="1"/>
  <c r="AA117" i="1"/>
  <c r="X117" i="1"/>
  <c r="AB117" i="1"/>
  <c r="Y117" i="1"/>
  <c r="Z115" i="1"/>
  <c r="W115" i="1"/>
  <c r="AA115" i="1"/>
  <c r="X115" i="1"/>
  <c r="AB115" i="1"/>
  <c r="Y115" i="1"/>
  <c r="Z113" i="1"/>
  <c r="W113" i="1"/>
  <c r="AA113" i="1"/>
  <c r="X113" i="1"/>
  <c r="AB113" i="1"/>
  <c r="Y113" i="1"/>
  <c r="Q111" i="1"/>
  <c r="R111" i="1"/>
  <c r="AA138" i="1"/>
  <c r="X138" i="1"/>
  <c r="AB138" i="1"/>
  <c r="Y138" i="1"/>
  <c r="Z138" i="1"/>
  <c r="W138" i="1"/>
  <c r="W136" i="1"/>
  <c r="AA136" i="1"/>
  <c r="X136" i="1"/>
  <c r="AB136" i="1"/>
  <c r="Y136" i="1"/>
  <c r="Z136" i="1"/>
  <c r="AE132" i="1"/>
  <c r="AN132" i="1"/>
  <c r="AF132" i="1"/>
  <c r="AG132" i="1"/>
  <c r="AE128" i="1"/>
  <c r="AN128" i="1"/>
  <c r="AF128" i="1"/>
  <c r="AG128" i="1"/>
  <c r="AE126" i="1"/>
  <c r="AN126" i="1"/>
  <c r="AF126" i="1"/>
  <c r="AG126" i="1"/>
  <c r="AE124" i="1"/>
  <c r="AN124" i="1"/>
  <c r="AF124" i="1"/>
  <c r="AG124" i="1"/>
  <c r="AE122" i="1"/>
  <c r="AN122" i="1"/>
  <c r="AF122" i="1"/>
  <c r="AG122" i="1"/>
  <c r="AE120" i="1"/>
  <c r="AN120" i="1"/>
  <c r="AF120" i="1"/>
  <c r="AG120" i="1"/>
  <c r="AE118" i="1"/>
  <c r="AN118" i="1"/>
  <c r="AF118" i="1"/>
  <c r="AG118" i="1"/>
  <c r="AE116" i="1"/>
  <c r="AN116" i="1"/>
  <c r="AF116" i="1"/>
  <c r="AG116" i="1"/>
  <c r="AE114" i="1"/>
  <c r="AN114" i="1"/>
  <c r="AF114" i="1"/>
  <c r="AG114" i="1"/>
  <c r="X140" i="1"/>
  <c r="AB140" i="1"/>
  <c r="W140" i="1"/>
  <c r="AA140" i="1"/>
  <c r="Y140" i="1"/>
  <c r="Z140" i="1"/>
  <c r="AE134" i="1"/>
  <c r="AN134" i="1"/>
  <c r="AF134" i="1"/>
  <c r="AG134" i="1"/>
  <c r="AE130" i="1"/>
  <c r="AN130" i="1"/>
  <c r="AF130" i="1"/>
  <c r="AG130" i="1"/>
  <c r="AN139" i="1"/>
  <c r="AF139" i="1"/>
  <c r="AG139" i="1"/>
  <c r="AE139" i="1"/>
  <c r="AE137" i="1"/>
  <c r="AN137" i="1"/>
  <c r="AF137" i="1"/>
  <c r="AG137" i="1"/>
  <c r="Z134" i="1"/>
  <c r="W134" i="1"/>
  <c r="AA134" i="1"/>
  <c r="X134" i="1"/>
  <c r="AB134" i="1"/>
  <c r="Y134" i="1"/>
  <c r="W132" i="1"/>
  <c r="AA132" i="1"/>
  <c r="X132" i="1"/>
  <c r="AB132" i="1"/>
  <c r="Y132" i="1"/>
  <c r="Z132" i="1"/>
  <c r="Z130" i="1"/>
  <c r="W130" i="1"/>
  <c r="AA130" i="1"/>
  <c r="X130" i="1"/>
  <c r="AB130" i="1"/>
  <c r="Y130" i="1"/>
  <c r="Z128" i="1"/>
  <c r="W128" i="1"/>
  <c r="AA128" i="1"/>
  <c r="X128" i="1"/>
  <c r="AB128" i="1"/>
  <c r="Y128" i="1"/>
  <c r="W126" i="1"/>
  <c r="AA126" i="1"/>
  <c r="X126" i="1"/>
  <c r="AB126" i="1"/>
  <c r="Y126" i="1"/>
  <c r="Z126" i="1"/>
  <c r="W124" i="1"/>
  <c r="AA124" i="1"/>
  <c r="X124" i="1"/>
  <c r="AB124" i="1"/>
  <c r="Y124" i="1"/>
  <c r="Z124" i="1"/>
  <c r="Z122" i="1"/>
  <c r="W122" i="1"/>
  <c r="AA122" i="1"/>
  <c r="X122" i="1"/>
  <c r="AB122" i="1"/>
  <c r="Y122" i="1"/>
  <c r="Z120" i="1"/>
  <c r="W120" i="1"/>
  <c r="AA120" i="1"/>
  <c r="X120" i="1"/>
  <c r="AB120" i="1"/>
  <c r="Y120" i="1"/>
  <c r="Z118" i="1"/>
  <c r="W118" i="1"/>
  <c r="AA118" i="1"/>
  <c r="X118" i="1"/>
  <c r="AB118" i="1"/>
  <c r="Y118" i="1"/>
  <c r="Z116" i="1"/>
  <c r="W116" i="1"/>
  <c r="AA116" i="1"/>
  <c r="X116" i="1"/>
  <c r="AB116" i="1"/>
  <c r="Y116" i="1"/>
  <c r="Z114" i="1"/>
  <c r="W114" i="1"/>
  <c r="AA114" i="1"/>
  <c r="X114" i="1"/>
  <c r="AB114" i="1"/>
  <c r="Y114" i="1"/>
  <c r="Y112" i="1"/>
  <c r="X112" i="1"/>
  <c r="Z112" i="1"/>
  <c r="AA112" i="1"/>
  <c r="W112" i="1"/>
  <c r="AB112" i="1"/>
  <c r="Q109" i="1"/>
  <c r="R109" i="1"/>
  <c r="R140" i="1"/>
  <c r="R137" i="1"/>
  <c r="R136" i="1"/>
  <c r="Q139" i="1"/>
  <c r="Q138" i="1"/>
  <c r="AG112" i="1"/>
  <c r="R112" i="1"/>
  <c r="AE111" i="1"/>
  <c r="Z111" i="1"/>
  <c r="AR110" i="1"/>
  <c r="AN110" i="1"/>
  <c r="R110" i="1"/>
  <c r="Z109" i="1"/>
  <c r="AQ108" i="1"/>
  <c r="AE108" i="1"/>
  <c r="AN108" i="1"/>
  <c r="AG108" i="1"/>
  <c r="W108" i="1"/>
  <c r="AA108" i="1"/>
  <c r="Y108" i="1"/>
  <c r="AB107" i="1"/>
  <c r="Z106" i="1"/>
  <c r="AQ104" i="1"/>
  <c r="AE104" i="1"/>
  <c r="AN104" i="1"/>
  <c r="AG104" i="1"/>
  <c r="W104" i="1"/>
  <c r="AA104" i="1"/>
  <c r="Y104" i="1"/>
  <c r="AB103" i="1"/>
  <c r="Z102" i="1"/>
  <c r="AQ100" i="1"/>
  <c r="AE100" i="1"/>
  <c r="AN100" i="1"/>
  <c r="AG100" i="1"/>
  <c r="R100" i="1"/>
  <c r="Q100" i="1"/>
  <c r="AQ98" i="1"/>
  <c r="AR98" i="1"/>
  <c r="AE97" i="1"/>
  <c r="AN97" i="1"/>
  <c r="AF97" i="1"/>
  <c r="AG97" i="1"/>
  <c r="AE96" i="1"/>
  <c r="AN96" i="1"/>
  <c r="AF96" i="1"/>
  <c r="AG96" i="1"/>
  <c r="AE95" i="1"/>
  <c r="AN95" i="1"/>
  <c r="AF95" i="1"/>
  <c r="AG95" i="1"/>
  <c r="AE94" i="1"/>
  <c r="AN94" i="1"/>
  <c r="AF94" i="1"/>
  <c r="AG94" i="1"/>
  <c r="AE93" i="1"/>
  <c r="AN93" i="1"/>
  <c r="AF93" i="1"/>
  <c r="AG93" i="1"/>
  <c r="AE92" i="1"/>
  <c r="AN92" i="1"/>
  <c r="AF92" i="1"/>
  <c r="AG92" i="1"/>
  <c r="AE91" i="1"/>
  <c r="AN91" i="1"/>
  <c r="AF91" i="1"/>
  <c r="AG91" i="1"/>
  <c r="AF112" i="1"/>
  <c r="X111" i="1"/>
  <c r="AF110" i="1"/>
  <c r="V110" i="1"/>
  <c r="U110" i="1" s="1"/>
  <c r="X109" i="1"/>
  <c r="AB108" i="1"/>
  <c r="R107" i="1"/>
  <c r="AQ105" i="1"/>
  <c r="AE105" i="1"/>
  <c r="AN105" i="1"/>
  <c r="AG105" i="1"/>
  <c r="V105" i="1"/>
  <c r="U105" i="1" s="1"/>
  <c r="AB104" i="1"/>
  <c r="R103" i="1"/>
  <c r="AQ101" i="1"/>
  <c r="AE101" i="1"/>
  <c r="AN101" i="1"/>
  <c r="AG101" i="1"/>
  <c r="V101" i="1"/>
  <c r="U101" i="1" s="1"/>
  <c r="AQ99" i="1"/>
  <c r="AR99" i="1"/>
  <c r="V98" i="1"/>
  <c r="U98" i="1" s="1"/>
  <c r="S98" i="1"/>
  <c r="Z97" i="1"/>
  <c r="W97" i="1"/>
  <c r="AA97" i="1"/>
  <c r="X97" i="1"/>
  <c r="AB97" i="1"/>
  <c r="Y97" i="1"/>
  <c r="Z96" i="1"/>
  <c r="W96" i="1"/>
  <c r="AA96" i="1"/>
  <c r="X96" i="1"/>
  <c r="AB96" i="1"/>
  <c r="Y96" i="1"/>
  <c r="Z95" i="1"/>
  <c r="W95" i="1"/>
  <c r="AA95" i="1"/>
  <c r="X95" i="1"/>
  <c r="AB95" i="1"/>
  <c r="Y95" i="1"/>
  <c r="Z94" i="1"/>
  <c r="W94" i="1"/>
  <c r="AA94" i="1"/>
  <c r="X94" i="1"/>
  <c r="AB94" i="1"/>
  <c r="Y94" i="1"/>
  <c r="Z93" i="1"/>
  <c r="W93" i="1"/>
  <c r="AA93" i="1"/>
  <c r="X93" i="1"/>
  <c r="AB93" i="1"/>
  <c r="Y93" i="1"/>
  <c r="Z92" i="1"/>
  <c r="W92" i="1"/>
  <c r="AA92" i="1"/>
  <c r="X92" i="1"/>
  <c r="AB92" i="1"/>
  <c r="Y92" i="1"/>
  <c r="Z91" i="1"/>
  <c r="W91" i="1"/>
  <c r="AA91" i="1"/>
  <c r="X91" i="1"/>
  <c r="AB91" i="1"/>
  <c r="Y91" i="1"/>
  <c r="AQ88" i="1"/>
  <c r="AR88" i="1"/>
  <c r="Z83" i="1"/>
  <c r="X83" i="1"/>
  <c r="AB83" i="1"/>
  <c r="AA83" i="1"/>
  <c r="W83" i="1"/>
  <c r="Y83" i="1"/>
  <c r="Z81" i="1"/>
  <c r="X81" i="1"/>
  <c r="AB81" i="1"/>
  <c r="W81" i="1"/>
  <c r="Y81" i="1"/>
  <c r="AA81" i="1"/>
  <c r="AN112" i="1"/>
  <c r="AB111" i="1"/>
  <c r="W111" i="1"/>
  <c r="AE106" i="1"/>
  <c r="AN106" i="1"/>
  <c r="AG106" i="1"/>
  <c r="W106" i="1"/>
  <c r="AA106" i="1"/>
  <c r="Y106" i="1"/>
  <c r="AE102" i="1"/>
  <c r="AN102" i="1"/>
  <c r="AG102" i="1"/>
  <c r="W102" i="1"/>
  <c r="AA102" i="1"/>
  <c r="Y102" i="1"/>
  <c r="V99" i="1"/>
  <c r="U99" i="1" s="1"/>
  <c r="S99" i="1"/>
  <c r="AE98" i="1"/>
  <c r="AN98" i="1"/>
  <c r="AG98" i="1"/>
  <c r="R98" i="1"/>
  <c r="Q98" i="1"/>
  <c r="R97" i="1"/>
  <c r="Q97" i="1"/>
  <c r="R96" i="1"/>
  <c r="Q96" i="1"/>
  <c r="R95" i="1"/>
  <c r="Q95" i="1"/>
  <c r="R94" i="1"/>
  <c r="Q94" i="1"/>
  <c r="R93" i="1"/>
  <c r="Q93" i="1"/>
  <c r="R92" i="1"/>
  <c r="Q92" i="1"/>
  <c r="R91" i="1"/>
  <c r="Q91" i="1"/>
  <c r="Z90" i="1"/>
  <c r="Y90" i="1"/>
  <c r="AA90" i="1"/>
  <c r="W90" i="1"/>
  <c r="AB90" i="1"/>
  <c r="X90" i="1"/>
  <c r="AQ86" i="1"/>
  <c r="AR86" i="1"/>
  <c r="Z85" i="1"/>
  <c r="X85" i="1"/>
  <c r="AB85" i="1"/>
  <c r="W85" i="1"/>
  <c r="Y85" i="1"/>
  <c r="AA85" i="1"/>
  <c r="AE107" i="1"/>
  <c r="AN107" i="1"/>
  <c r="AG107" i="1"/>
  <c r="W107" i="1"/>
  <c r="AA107" i="1"/>
  <c r="Y107" i="1"/>
  <c r="AB106" i="1"/>
  <c r="AE103" i="1"/>
  <c r="AN103" i="1"/>
  <c r="AG103" i="1"/>
  <c r="W103" i="1"/>
  <c r="AA103" i="1"/>
  <c r="Y103" i="1"/>
  <c r="AB102" i="1"/>
  <c r="V100" i="1"/>
  <c r="U100" i="1" s="1"/>
  <c r="S100" i="1"/>
  <c r="AE99" i="1"/>
  <c r="AN99" i="1"/>
  <c r="AG99" i="1"/>
  <c r="R99" i="1"/>
  <c r="Q99" i="1"/>
  <c r="AQ90" i="1"/>
  <c r="AR90" i="1"/>
  <c r="R89" i="1"/>
  <c r="Q89" i="1"/>
  <c r="Z88" i="1"/>
  <c r="W88" i="1"/>
  <c r="AB88" i="1"/>
  <c r="X88" i="1"/>
  <c r="Y88" i="1"/>
  <c r="AA88" i="1"/>
  <c r="R87" i="1"/>
  <c r="Q87" i="1"/>
  <c r="Z79" i="1"/>
  <c r="W79" i="1"/>
  <c r="AA79" i="1"/>
  <c r="X79" i="1"/>
  <c r="AB79" i="1"/>
  <c r="Y79" i="1"/>
  <c r="S90" i="1"/>
  <c r="M90" i="1"/>
  <c r="H90" i="1"/>
  <c r="AF89" i="1"/>
  <c r="AB89" i="1"/>
  <c r="W89" i="1"/>
  <c r="AN87" i="1"/>
  <c r="Y87" i="1"/>
  <c r="J87" i="1"/>
  <c r="N87" i="1"/>
  <c r="Q86" i="1"/>
  <c r="J85" i="1"/>
  <c r="N85" i="1"/>
  <c r="H85" i="1"/>
  <c r="L85" i="1"/>
  <c r="AG84" i="1"/>
  <c r="AA84" i="1"/>
  <c r="AR83" i="1"/>
  <c r="AE83" i="1"/>
  <c r="Q82" i="1"/>
  <c r="J81" i="1"/>
  <c r="N81" i="1"/>
  <c r="H81" i="1"/>
  <c r="L81" i="1"/>
  <c r="AG80" i="1"/>
  <c r="AA80" i="1"/>
  <c r="AR79" i="1"/>
  <c r="AE79" i="1"/>
  <c r="AN79" i="1"/>
  <c r="AF79" i="1"/>
  <c r="J88" i="1"/>
  <c r="N88" i="1"/>
  <c r="Z86" i="1"/>
  <c r="X86" i="1"/>
  <c r="J86" i="1"/>
  <c r="N86" i="1"/>
  <c r="H86" i="1"/>
  <c r="L86" i="1"/>
  <c r="Z82" i="1"/>
  <c r="X82" i="1"/>
  <c r="AB82" i="1"/>
  <c r="J82" i="1"/>
  <c r="N82" i="1"/>
  <c r="H82" i="1"/>
  <c r="L82" i="1"/>
  <c r="AF71" i="1"/>
  <c r="AG71" i="1"/>
  <c r="AN71" i="1"/>
  <c r="AE71" i="1"/>
  <c r="AR97" i="1"/>
  <c r="S97" i="1"/>
  <c r="AR96" i="1"/>
  <c r="S96" i="1"/>
  <c r="AR95" i="1"/>
  <c r="S95" i="1"/>
  <c r="AR94" i="1"/>
  <c r="S94" i="1"/>
  <c r="AR93" i="1"/>
  <c r="S93" i="1"/>
  <c r="AR92" i="1"/>
  <c r="S92" i="1"/>
  <c r="AR91" i="1"/>
  <c r="S91" i="1"/>
  <c r="Y89" i="1"/>
  <c r="J89" i="1"/>
  <c r="N89" i="1"/>
  <c r="S88" i="1"/>
  <c r="M88" i="1"/>
  <c r="H88" i="1"/>
  <c r="AF87" i="1"/>
  <c r="AB87" i="1"/>
  <c r="W87" i="1"/>
  <c r="AA86" i="1"/>
  <c r="AR85" i="1"/>
  <c r="J83" i="1"/>
  <c r="N83" i="1"/>
  <c r="H83" i="1"/>
  <c r="L83" i="1"/>
  <c r="AG82" i="1"/>
  <c r="AA82" i="1"/>
  <c r="AR81" i="1"/>
  <c r="AF72" i="1"/>
  <c r="AG72" i="1"/>
  <c r="AN72" i="1"/>
  <c r="AE72" i="1"/>
  <c r="J90" i="1"/>
  <c r="N90" i="1"/>
  <c r="AR89" i="1"/>
  <c r="X89" i="1"/>
  <c r="Q88" i="1"/>
  <c r="L88" i="1"/>
  <c r="Y86" i="1"/>
  <c r="M86" i="1"/>
  <c r="Q85" i="1"/>
  <c r="Z84" i="1"/>
  <c r="X84" i="1"/>
  <c r="AB84" i="1"/>
  <c r="J84" i="1"/>
  <c r="N84" i="1"/>
  <c r="H84" i="1"/>
  <c r="L84" i="1"/>
  <c r="AE82" i="1"/>
  <c r="Y82" i="1"/>
  <c r="M82" i="1"/>
  <c r="Q81" i="1"/>
  <c r="Z80" i="1"/>
  <c r="X80" i="1"/>
  <c r="AB80" i="1"/>
  <c r="J80" i="1"/>
  <c r="N80" i="1"/>
  <c r="H80" i="1"/>
  <c r="L80" i="1"/>
  <c r="X78" i="1"/>
  <c r="AB78" i="1"/>
  <c r="X77" i="1"/>
  <c r="AB77" i="1"/>
  <c r="X76" i="1"/>
  <c r="AB76" i="1"/>
  <c r="X75" i="1"/>
  <c r="AB75" i="1"/>
  <c r="X74" i="1"/>
  <c r="AB74" i="1"/>
  <c r="X73" i="1"/>
  <c r="AB73" i="1"/>
  <c r="X72" i="1"/>
  <c r="AB72" i="1"/>
  <c r="X71" i="1"/>
  <c r="AB71" i="1"/>
  <c r="AQ69" i="1"/>
  <c r="X69" i="1"/>
  <c r="AB69" i="1"/>
  <c r="Y69" i="1"/>
  <c r="W69" i="1"/>
  <c r="AA69" i="1"/>
  <c r="AF67" i="1"/>
  <c r="AG67" i="1"/>
  <c r="AE67" i="1"/>
  <c r="AN67" i="1"/>
  <c r="AQ65" i="1"/>
  <c r="AR65" i="1"/>
  <c r="AF64" i="1"/>
  <c r="AG64" i="1"/>
  <c r="AE64" i="1"/>
  <c r="AN64" i="1"/>
  <c r="X63" i="1"/>
  <c r="AB63" i="1"/>
  <c r="Y63" i="1"/>
  <c r="Z63" i="1"/>
  <c r="W63" i="1"/>
  <c r="AA63" i="1"/>
  <c r="W58" i="1"/>
  <c r="AA58" i="1"/>
  <c r="X58" i="1"/>
  <c r="AB58" i="1"/>
  <c r="Y58" i="1"/>
  <c r="Z58" i="1"/>
  <c r="W56" i="1"/>
  <c r="AA56" i="1"/>
  <c r="X56" i="1"/>
  <c r="AB56" i="1"/>
  <c r="Y56" i="1"/>
  <c r="Z56" i="1"/>
  <c r="AN78" i="1"/>
  <c r="Y78" i="1"/>
  <c r="AN77" i="1"/>
  <c r="Y77" i="1"/>
  <c r="AN76" i="1"/>
  <c r="Y76" i="1"/>
  <c r="AN75" i="1"/>
  <c r="Y75" i="1"/>
  <c r="AN74" i="1"/>
  <c r="Y74" i="1"/>
  <c r="AN73" i="1"/>
  <c r="Y73" i="1"/>
  <c r="Y72" i="1"/>
  <c r="Y71" i="1"/>
  <c r="AF70" i="1"/>
  <c r="AE70" i="1"/>
  <c r="AN70" i="1"/>
  <c r="X68" i="1"/>
  <c r="AB68" i="1"/>
  <c r="Y68" i="1"/>
  <c r="W68" i="1"/>
  <c r="AA68" i="1"/>
  <c r="AF66" i="1"/>
  <c r="AG66" i="1"/>
  <c r="AE66" i="1"/>
  <c r="AN66" i="1"/>
  <c r="AF65" i="1"/>
  <c r="AG65" i="1"/>
  <c r="AE65" i="1"/>
  <c r="AN65" i="1"/>
  <c r="X64" i="1"/>
  <c r="AB64" i="1"/>
  <c r="Y64" i="1"/>
  <c r="Z64" i="1"/>
  <c r="W64" i="1"/>
  <c r="AA64" i="1"/>
  <c r="AR62" i="1"/>
  <c r="AQ62" i="1"/>
  <c r="AE61" i="1"/>
  <c r="AN61" i="1"/>
  <c r="AF61" i="1"/>
  <c r="AG61" i="1"/>
  <c r="AR60" i="1"/>
  <c r="AQ60" i="1"/>
  <c r="AE59" i="1"/>
  <c r="AN59" i="1"/>
  <c r="AF59" i="1"/>
  <c r="AG59" i="1"/>
  <c r="AR58" i="1"/>
  <c r="AQ58" i="1"/>
  <c r="AE57" i="1"/>
  <c r="AN57" i="1"/>
  <c r="AF57" i="1"/>
  <c r="AG57" i="1"/>
  <c r="AR78" i="1"/>
  <c r="W78" i="1"/>
  <c r="AR77" i="1"/>
  <c r="W77" i="1"/>
  <c r="AR76" i="1"/>
  <c r="W76" i="1"/>
  <c r="AR75" i="1"/>
  <c r="W75" i="1"/>
  <c r="AR74" i="1"/>
  <c r="W74" i="1"/>
  <c r="AR73" i="1"/>
  <c r="W73" i="1"/>
  <c r="AR72" i="1"/>
  <c r="W72" i="1"/>
  <c r="AR71" i="1"/>
  <c r="W71" i="1"/>
  <c r="H71" i="1"/>
  <c r="L71" i="1"/>
  <c r="K71" i="1"/>
  <c r="AF69" i="1"/>
  <c r="AG69" i="1"/>
  <c r="AE69" i="1"/>
  <c r="AN69" i="1"/>
  <c r="AQ67" i="1"/>
  <c r="X67" i="1"/>
  <c r="AB67" i="1"/>
  <c r="Y67" i="1"/>
  <c r="W67" i="1"/>
  <c r="AA67" i="1"/>
  <c r="X65" i="1"/>
  <c r="AB65" i="1"/>
  <c r="Y65" i="1"/>
  <c r="Z65" i="1"/>
  <c r="W65" i="1"/>
  <c r="AA65" i="1"/>
  <c r="AQ63" i="1"/>
  <c r="AR63" i="1"/>
  <c r="W57" i="1"/>
  <c r="AA57" i="1"/>
  <c r="X57" i="1"/>
  <c r="AB57" i="1"/>
  <c r="Y57" i="1"/>
  <c r="Z57" i="1"/>
  <c r="H79" i="1"/>
  <c r="L79" i="1"/>
  <c r="AG78" i="1"/>
  <c r="AA78" i="1"/>
  <c r="H78" i="1"/>
  <c r="L78" i="1"/>
  <c r="AG77" i="1"/>
  <c r="AA77" i="1"/>
  <c r="H77" i="1"/>
  <c r="L77" i="1"/>
  <c r="AG76" i="1"/>
  <c r="AA76" i="1"/>
  <c r="H76" i="1"/>
  <c r="L76" i="1"/>
  <c r="AG75" i="1"/>
  <c r="AA75" i="1"/>
  <c r="H75" i="1"/>
  <c r="L75" i="1"/>
  <c r="AG74" i="1"/>
  <c r="AA74" i="1"/>
  <c r="H74" i="1"/>
  <c r="L74" i="1"/>
  <c r="AG73" i="1"/>
  <c r="AA73" i="1"/>
  <c r="H73" i="1"/>
  <c r="L73" i="1"/>
  <c r="AA72" i="1"/>
  <c r="H72" i="1"/>
  <c r="L72" i="1"/>
  <c r="AA71" i="1"/>
  <c r="N71" i="1"/>
  <c r="X70" i="1"/>
  <c r="AB70" i="1"/>
  <c r="Y70" i="1"/>
  <c r="W70" i="1"/>
  <c r="AA70" i="1"/>
  <c r="Z69" i="1"/>
  <c r="AF68" i="1"/>
  <c r="AG68" i="1"/>
  <c r="AE68" i="1"/>
  <c r="AN68" i="1"/>
  <c r="AQ66" i="1"/>
  <c r="X66" i="1"/>
  <c r="AB66" i="1"/>
  <c r="Y66" i="1"/>
  <c r="W66" i="1"/>
  <c r="AA66" i="1"/>
  <c r="AQ64" i="1"/>
  <c r="AR64" i="1"/>
  <c r="AF63" i="1"/>
  <c r="AG63" i="1"/>
  <c r="AE63" i="1"/>
  <c r="AN63" i="1"/>
  <c r="AE62" i="1"/>
  <c r="AN62" i="1"/>
  <c r="AF62" i="1"/>
  <c r="AG62" i="1"/>
  <c r="AR61" i="1"/>
  <c r="AQ61" i="1"/>
  <c r="AE60" i="1"/>
  <c r="AN60" i="1"/>
  <c r="AF60" i="1"/>
  <c r="AG60" i="1"/>
  <c r="AR59" i="1"/>
  <c r="AQ59" i="1"/>
  <c r="AE58" i="1"/>
  <c r="AN58" i="1"/>
  <c r="AF58" i="1"/>
  <c r="AG58" i="1"/>
  <c r="AE56" i="1"/>
  <c r="AN56" i="1"/>
  <c r="AF56" i="1"/>
  <c r="AG56" i="1"/>
  <c r="K70" i="1"/>
  <c r="K69" i="1"/>
  <c r="K68" i="1"/>
  <c r="K67" i="1"/>
  <c r="K66" i="1"/>
  <c r="K65" i="1"/>
  <c r="K64" i="1"/>
  <c r="K63" i="1"/>
  <c r="V62" i="1"/>
  <c r="U62" i="1" s="1"/>
  <c r="Q62" i="1"/>
  <c r="L62" i="1"/>
  <c r="Q61" i="1"/>
  <c r="Q60" i="1"/>
  <c r="Q59" i="1"/>
  <c r="AA54" i="1"/>
  <c r="AB54" i="1"/>
  <c r="AR53" i="1"/>
  <c r="AQ53" i="1"/>
  <c r="AE53" i="1"/>
  <c r="AN53" i="1"/>
  <c r="AF53" i="1"/>
  <c r="AR51" i="1"/>
  <c r="AQ51" i="1"/>
  <c r="Q50" i="1"/>
  <c r="R50" i="1"/>
  <c r="AR48" i="1"/>
  <c r="AQ48" i="1"/>
  <c r="R48" i="1"/>
  <c r="Q48" i="1"/>
  <c r="X46" i="1"/>
  <c r="AB46" i="1"/>
  <c r="Z46" i="1"/>
  <c r="W46" i="1"/>
  <c r="Y46" i="1"/>
  <c r="AA46" i="1"/>
  <c r="W61" i="1"/>
  <c r="AA61" i="1"/>
  <c r="W60" i="1"/>
  <c r="AA60" i="1"/>
  <c r="W59" i="1"/>
  <c r="AA59" i="1"/>
  <c r="W55" i="1"/>
  <c r="AA55" i="1"/>
  <c r="X55" i="1"/>
  <c r="AB55" i="1"/>
  <c r="Z55" i="1"/>
  <c r="AR54" i="1"/>
  <c r="AQ54" i="1"/>
  <c r="AE54" i="1"/>
  <c r="AN54" i="1"/>
  <c r="AF54" i="1"/>
  <c r="K54" i="1"/>
  <c r="H54" i="1"/>
  <c r="L54" i="1"/>
  <c r="J54" i="1"/>
  <c r="N54" i="1"/>
  <c r="Q53" i="1"/>
  <c r="R53" i="1"/>
  <c r="Q51" i="1"/>
  <c r="R51" i="1"/>
  <c r="AR49" i="1"/>
  <c r="AQ49" i="1"/>
  <c r="X45" i="1"/>
  <c r="AB45" i="1"/>
  <c r="Z45" i="1"/>
  <c r="W45" i="1"/>
  <c r="Y45" i="1"/>
  <c r="AA45" i="1"/>
  <c r="Y61" i="1"/>
  <c r="Y60" i="1"/>
  <c r="Y59" i="1"/>
  <c r="AR55" i="1"/>
  <c r="AQ55" i="1"/>
  <c r="AE55" i="1"/>
  <c r="AN55" i="1"/>
  <c r="AF55" i="1"/>
  <c r="K55" i="1"/>
  <c r="H55" i="1"/>
  <c r="L55" i="1"/>
  <c r="J55" i="1"/>
  <c r="N55" i="1"/>
  <c r="Y54" i="1"/>
  <c r="AG53" i="1"/>
  <c r="AR52" i="1"/>
  <c r="AQ52" i="1"/>
  <c r="AR50" i="1"/>
  <c r="AQ50" i="1"/>
  <c r="X44" i="1"/>
  <c r="AB44" i="1"/>
  <c r="Z44" i="1"/>
  <c r="AA44" i="1"/>
  <c r="W44" i="1"/>
  <c r="Y44" i="1"/>
  <c r="L70" i="1"/>
  <c r="L69" i="1"/>
  <c r="L68" i="1"/>
  <c r="L67" i="1"/>
  <c r="L66" i="1"/>
  <c r="L65" i="1"/>
  <c r="L64" i="1"/>
  <c r="L63" i="1"/>
  <c r="M62" i="1"/>
  <c r="H62" i="1"/>
  <c r="X61" i="1"/>
  <c r="M61" i="1"/>
  <c r="H61" i="1"/>
  <c r="X60" i="1"/>
  <c r="M60" i="1"/>
  <c r="H60" i="1"/>
  <c r="X59" i="1"/>
  <c r="M59" i="1"/>
  <c r="H59" i="1"/>
  <c r="K58" i="1"/>
  <c r="H58" i="1"/>
  <c r="L58" i="1"/>
  <c r="K57" i="1"/>
  <c r="H57" i="1"/>
  <c r="L57" i="1"/>
  <c r="K56" i="1"/>
  <c r="H56" i="1"/>
  <c r="L56" i="1"/>
  <c r="Y55" i="1"/>
  <c r="Q55" i="1"/>
  <c r="AG54" i="1"/>
  <c r="Q52" i="1"/>
  <c r="R52" i="1"/>
  <c r="Q49" i="1"/>
  <c r="R49" i="1"/>
  <c r="Z53" i="1"/>
  <c r="N53" i="1"/>
  <c r="J53" i="1"/>
  <c r="Z52" i="1"/>
  <c r="N52" i="1"/>
  <c r="J52" i="1"/>
  <c r="Z51" i="1"/>
  <c r="N51" i="1"/>
  <c r="J51" i="1"/>
  <c r="U50" i="1"/>
  <c r="N50" i="1"/>
  <c r="J50" i="1"/>
  <c r="U49" i="1"/>
  <c r="N49" i="1"/>
  <c r="J49" i="1"/>
  <c r="X48" i="1"/>
  <c r="Q47" i="1"/>
  <c r="H46" i="1"/>
  <c r="L46" i="1"/>
  <c r="J46" i="1"/>
  <c r="N46" i="1"/>
  <c r="AR44" i="1"/>
  <c r="X43" i="1"/>
  <c r="AB43" i="1"/>
  <c r="Y43" i="1"/>
  <c r="Z43" i="1"/>
  <c r="Z37" i="1"/>
  <c r="X37" i="1"/>
  <c r="AB37" i="1"/>
  <c r="AA37" i="1"/>
  <c r="W37" i="1"/>
  <c r="Y37" i="1"/>
  <c r="X47" i="1"/>
  <c r="AB47" i="1"/>
  <c r="Z47" i="1"/>
  <c r="H47" i="1"/>
  <c r="L47" i="1"/>
  <c r="J47" i="1"/>
  <c r="N47" i="1"/>
  <c r="AR41" i="1"/>
  <c r="AQ41" i="1"/>
  <c r="R41" i="1"/>
  <c r="Q41" i="1"/>
  <c r="Z40" i="1"/>
  <c r="W40" i="1"/>
  <c r="AB40" i="1"/>
  <c r="X40" i="1"/>
  <c r="Y40" i="1"/>
  <c r="AA40" i="1"/>
  <c r="Z36" i="1"/>
  <c r="X36" i="1"/>
  <c r="AB36" i="1"/>
  <c r="Y36" i="1"/>
  <c r="AA36" i="1"/>
  <c r="W36" i="1"/>
  <c r="AB53" i="1"/>
  <c r="X53" i="1"/>
  <c r="L53" i="1"/>
  <c r="H53" i="1"/>
  <c r="AF52" i="1"/>
  <c r="AB52" i="1"/>
  <c r="X52" i="1"/>
  <c r="L52" i="1"/>
  <c r="H52" i="1"/>
  <c r="AF51" i="1"/>
  <c r="AB51" i="1"/>
  <c r="X51" i="1"/>
  <c r="L51" i="1"/>
  <c r="H51" i="1"/>
  <c r="AF50" i="1"/>
  <c r="L50" i="1"/>
  <c r="H50" i="1"/>
  <c r="AF49" i="1"/>
  <c r="L49" i="1"/>
  <c r="H49" i="1"/>
  <c r="H48" i="1"/>
  <c r="L48" i="1"/>
  <c r="J48" i="1"/>
  <c r="N48" i="1"/>
  <c r="AG47" i="1"/>
  <c r="AA47" i="1"/>
  <c r="H44" i="1"/>
  <c r="L44" i="1"/>
  <c r="J44" i="1"/>
  <c r="N44" i="1"/>
  <c r="W42" i="1"/>
  <c r="AA42" i="1"/>
  <c r="X42" i="1"/>
  <c r="AB42" i="1"/>
  <c r="Y42" i="1"/>
  <c r="Z42" i="1"/>
  <c r="AA53" i="1"/>
  <c r="AN52" i="1"/>
  <c r="AA52" i="1"/>
  <c r="AN51" i="1"/>
  <c r="AA51" i="1"/>
  <c r="AN50" i="1"/>
  <c r="AN49" i="1"/>
  <c r="Y48" i="1"/>
  <c r="AR47" i="1"/>
  <c r="AE47" i="1"/>
  <c r="Y47" i="1"/>
  <c r="M47" i="1"/>
  <c r="Q46" i="1"/>
  <c r="K46" i="1"/>
  <c r="H45" i="1"/>
  <c r="L45" i="1"/>
  <c r="J45" i="1"/>
  <c r="N45" i="1"/>
  <c r="AG44" i="1"/>
  <c r="AR43" i="1"/>
  <c r="W43" i="1"/>
  <c r="Q43" i="1"/>
  <c r="R43" i="1"/>
  <c r="AR42" i="1"/>
  <c r="W41" i="1"/>
  <c r="AA41" i="1"/>
  <c r="X41" i="1"/>
  <c r="AB41" i="1"/>
  <c r="Y41" i="1"/>
  <c r="Z41" i="1"/>
  <c r="AQ40" i="1"/>
  <c r="AR40" i="1"/>
  <c r="Z39" i="1"/>
  <c r="X39" i="1"/>
  <c r="AB39" i="1"/>
  <c r="W39" i="1"/>
  <c r="Y39" i="1"/>
  <c r="AA39" i="1"/>
  <c r="N43" i="1"/>
  <c r="J43" i="1"/>
  <c r="R42" i="1"/>
  <c r="N42" i="1"/>
  <c r="J42" i="1"/>
  <c r="J39" i="1"/>
  <c r="N39" i="1"/>
  <c r="H39" i="1"/>
  <c r="L39" i="1"/>
  <c r="AG38" i="1"/>
  <c r="AA38" i="1"/>
  <c r="AR37" i="1"/>
  <c r="AE37" i="1"/>
  <c r="Q36" i="1"/>
  <c r="AQ34" i="1"/>
  <c r="AR34" i="1"/>
  <c r="Z32" i="1"/>
  <c r="W32" i="1"/>
  <c r="AA32" i="1"/>
  <c r="X32" i="1"/>
  <c r="AB32" i="1"/>
  <c r="Y32" i="1"/>
  <c r="J40" i="1"/>
  <c r="N40" i="1"/>
  <c r="AR39" i="1"/>
  <c r="AE38" i="1"/>
  <c r="Y38" i="1"/>
  <c r="M38" i="1"/>
  <c r="Q37" i="1"/>
  <c r="J36" i="1"/>
  <c r="N36" i="1"/>
  <c r="H36" i="1"/>
  <c r="L36" i="1"/>
  <c r="Z35" i="1"/>
  <c r="W35" i="1"/>
  <c r="AA35" i="1"/>
  <c r="X35" i="1"/>
  <c r="AB35" i="1"/>
  <c r="Y35" i="1"/>
  <c r="AQ33" i="1"/>
  <c r="AR33" i="1"/>
  <c r="L43" i="1"/>
  <c r="L42" i="1"/>
  <c r="J41" i="1"/>
  <c r="N41" i="1"/>
  <c r="S40" i="1"/>
  <c r="M40" i="1"/>
  <c r="H40" i="1"/>
  <c r="J37" i="1"/>
  <c r="N37" i="1"/>
  <c r="H37" i="1"/>
  <c r="L37" i="1"/>
  <c r="AR35" i="1"/>
  <c r="Z34" i="1"/>
  <c r="W34" i="1"/>
  <c r="AA34" i="1"/>
  <c r="X34" i="1"/>
  <c r="AB34" i="1"/>
  <c r="Y34" i="1"/>
  <c r="AQ32" i="1"/>
  <c r="AR32" i="1"/>
  <c r="Z38" i="1"/>
  <c r="X38" i="1"/>
  <c r="AB38" i="1"/>
  <c r="J38" i="1"/>
  <c r="N38" i="1"/>
  <c r="H38" i="1"/>
  <c r="L38" i="1"/>
  <c r="Z33" i="1"/>
  <c r="W33" i="1"/>
  <c r="AA33" i="1"/>
  <c r="X33" i="1"/>
  <c r="AB33" i="1"/>
  <c r="Y33" i="1"/>
  <c r="Q35" i="1"/>
  <c r="Q34" i="1"/>
  <c r="Q33" i="1"/>
  <c r="Q32" i="1"/>
  <c r="L35" i="1"/>
  <c r="H35" i="1"/>
  <c r="L34" i="1"/>
  <c r="H34" i="1"/>
  <c r="L33" i="1"/>
  <c r="H33" i="1"/>
  <c r="L32" i="1"/>
  <c r="H32" i="1"/>
  <c r="N35" i="1"/>
  <c r="N34" i="1"/>
  <c r="N33" i="1"/>
  <c r="N32" i="1"/>
  <c r="Z54" i="1" l="1"/>
  <c r="W54" i="1"/>
  <c r="Y111" i="1"/>
  <c r="AA111" i="1"/>
  <c r="AB60" i="1"/>
  <c r="Z60" i="1"/>
  <c r="W52" i="1"/>
  <c r="Y52" i="1"/>
  <c r="X108" i="1"/>
  <c r="Z108" i="1"/>
  <c r="Z98" i="1"/>
  <c r="W98" i="1"/>
  <c r="AA98" i="1"/>
  <c r="Y98" i="1"/>
  <c r="AB98" i="1"/>
  <c r="X98" i="1"/>
  <c r="W101" i="1"/>
  <c r="AA101" i="1"/>
  <c r="Y101" i="1"/>
  <c r="Z101" i="1"/>
  <c r="AB101" i="1"/>
  <c r="X101" i="1"/>
  <c r="W50" i="1"/>
  <c r="AA50" i="1"/>
  <c r="X50" i="1"/>
  <c r="AB50" i="1"/>
  <c r="Y50" i="1"/>
  <c r="Z50" i="1"/>
  <c r="W62" i="1"/>
  <c r="AA62" i="1"/>
  <c r="X62" i="1"/>
  <c r="Y62" i="1"/>
  <c r="Z62" i="1"/>
  <c r="AB62" i="1"/>
  <c r="Z99" i="1"/>
  <c r="W99" i="1"/>
  <c r="AA99" i="1"/>
  <c r="Y99" i="1"/>
  <c r="X99" i="1"/>
  <c r="AB99" i="1"/>
  <c r="W49" i="1"/>
  <c r="AA49" i="1"/>
  <c r="X49" i="1"/>
  <c r="AB49" i="1"/>
  <c r="Y49" i="1"/>
  <c r="Z49" i="1"/>
  <c r="Z100" i="1"/>
  <c r="W100" i="1"/>
  <c r="AA100" i="1"/>
  <c r="Y100" i="1"/>
  <c r="X100" i="1"/>
  <c r="AB100" i="1"/>
  <c r="W105" i="1"/>
  <c r="AA105" i="1"/>
  <c r="Y105" i="1"/>
  <c r="Z105" i="1"/>
  <c r="AB105" i="1"/>
  <c r="X105" i="1"/>
  <c r="Y110" i="1"/>
  <c r="X110" i="1"/>
  <c r="Z110" i="1"/>
  <c r="AA110" i="1"/>
  <c r="W110" i="1"/>
  <c r="AB110" i="1"/>
  <c r="AQ141" i="1" l="1"/>
  <c r="AR141" i="1"/>
  <c r="AR31" i="1"/>
  <c r="AQ31" i="1"/>
  <c r="AX27" i="1"/>
  <c r="AW27" i="1" s="1"/>
  <c r="AX18" i="1"/>
  <c r="AW18" i="1" s="1"/>
  <c r="AX16" i="1"/>
  <c r="AW16" i="1" s="1"/>
  <c r="AX15" i="1"/>
  <c r="AW15" i="1" s="1"/>
  <c r="AX14" i="1"/>
  <c r="AW14" i="1" s="1"/>
  <c r="AX13" i="1"/>
  <c r="AW13" i="1" s="1"/>
  <c r="AX12" i="1"/>
  <c r="AW12" i="1" s="1"/>
  <c r="AX11" i="1"/>
  <c r="AW11" i="1" s="1"/>
  <c r="AS27" i="1"/>
  <c r="AT27" i="1"/>
  <c r="AQ25" i="1"/>
  <c r="AR25" i="1"/>
  <c r="AQ26" i="1"/>
  <c r="AR26" i="1"/>
  <c r="AQ27" i="1"/>
  <c r="AR27" i="1"/>
  <c r="AR24" i="1"/>
  <c r="AQ24" i="1"/>
  <c r="AQ12" i="1"/>
  <c r="AR12" i="1"/>
  <c r="AQ13" i="1"/>
  <c r="AR13" i="1"/>
  <c r="AQ14" i="1"/>
  <c r="AR14" i="1"/>
  <c r="AQ15" i="1"/>
  <c r="AR15" i="1"/>
  <c r="AQ16" i="1"/>
  <c r="AR16" i="1"/>
  <c r="AQ17" i="1"/>
  <c r="AR17" i="1"/>
  <c r="AQ18" i="1"/>
  <c r="AR18" i="1"/>
  <c r="AQ20" i="1"/>
  <c r="AR20" i="1"/>
  <c r="AQ21" i="1"/>
  <c r="AR21" i="1"/>
  <c r="AQ22" i="1"/>
  <c r="AR22" i="1"/>
  <c r="AR11" i="1"/>
  <c r="AQ11" i="1"/>
  <c r="AM25" i="1"/>
  <c r="AL25" i="1" s="1"/>
  <c r="AM26" i="1"/>
  <c r="AM27" i="1"/>
  <c r="AL27" i="1" s="1"/>
  <c r="AM24" i="1"/>
  <c r="AM12" i="1"/>
  <c r="AL12" i="1" s="1"/>
  <c r="AM13" i="1"/>
  <c r="AL13" i="1" s="1"/>
  <c r="AM14" i="1"/>
  <c r="AL14" i="1" s="1"/>
  <c r="AM15" i="1"/>
  <c r="AL15" i="1" s="1"/>
  <c r="AM16" i="1"/>
  <c r="AL16" i="1" s="1"/>
  <c r="AM17" i="1"/>
  <c r="AL17" i="1" s="1"/>
  <c r="AM18" i="1"/>
  <c r="AL18" i="1" s="1"/>
  <c r="AM20" i="1"/>
  <c r="AL20" i="1" s="1"/>
  <c r="AM21" i="1"/>
  <c r="AL21" i="1" s="1"/>
  <c r="AM22" i="1"/>
  <c r="AL22" i="1" s="1"/>
  <c r="AM11" i="1"/>
  <c r="AL11" i="1" s="1"/>
  <c r="AL24" i="1"/>
  <c r="AL26" i="1"/>
  <c r="X23" i="1"/>
  <c r="Y23" i="1"/>
  <c r="Z23" i="1"/>
  <c r="AA23" i="1"/>
  <c r="AB23" i="1"/>
  <c r="W23" i="1"/>
  <c r="W25" i="1"/>
  <c r="X25" i="1"/>
  <c r="Y25" i="1"/>
  <c r="Z25" i="1"/>
  <c r="AA25" i="1"/>
  <c r="AB25" i="1"/>
  <c r="W26" i="1"/>
  <c r="X26" i="1"/>
  <c r="Y26" i="1"/>
  <c r="Z26" i="1"/>
  <c r="AA26" i="1"/>
  <c r="AB26" i="1"/>
  <c r="AB24" i="1"/>
  <c r="AA24" i="1"/>
  <c r="Z24" i="1"/>
  <c r="Y24" i="1"/>
  <c r="X24" i="1"/>
  <c r="W24" i="1"/>
  <c r="W12" i="1"/>
  <c r="X12" i="1"/>
  <c r="Y12" i="1"/>
  <c r="Z12" i="1"/>
  <c r="AA12" i="1"/>
  <c r="AB12" i="1"/>
  <c r="W13" i="1"/>
  <c r="X13" i="1"/>
  <c r="Y13" i="1"/>
  <c r="Z13" i="1"/>
  <c r="AA13" i="1"/>
  <c r="AB13" i="1"/>
  <c r="W14" i="1"/>
  <c r="X14" i="1"/>
  <c r="Y14" i="1"/>
  <c r="Z14" i="1"/>
  <c r="AA14" i="1"/>
  <c r="AB14" i="1"/>
  <c r="W15" i="1"/>
  <c r="X15" i="1"/>
  <c r="Y15" i="1"/>
  <c r="Z15" i="1"/>
  <c r="AA15" i="1"/>
  <c r="AB15" i="1"/>
  <c r="W16" i="1"/>
  <c r="X16" i="1"/>
  <c r="Y16" i="1"/>
  <c r="Z16" i="1"/>
  <c r="AA16" i="1"/>
  <c r="AB16" i="1"/>
  <c r="W17" i="1"/>
  <c r="X17" i="1"/>
  <c r="Y17" i="1"/>
  <c r="Z17" i="1"/>
  <c r="AA17" i="1"/>
  <c r="AB17" i="1"/>
  <c r="W18" i="1"/>
  <c r="X18" i="1"/>
  <c r="Y18" i="1"/>
  <c r="Z18" i="1"/>
  <c r="AA18" i="1"/>
  <c r="AB18" i="1"/>
  <c r="W20" i="1"/>
  <c r="X20" i="1"/>
  <c r="Y20" i="1"/>
  <c r="Z20" i="1"/>
  <c r="AA20" i="1"/>
  <c r="AB20" i="1"/>
  <c r="W21" i="1"/>
  <c r="X21" i="1"/>
  <c r="Y21" i="1"/>
  <c r="Z21" i="1"/>
  <c r="AA21" i="1"/>
  <c r="AB21" i="1"/>
  <c r="W22" i="1"/>
  <c r="X22" i="1"/>
  <c r="Y22" i="1"/>
  <c r="Z22" i="1"/>
  <c r="AA22" i="1"/>
  <c r="AB22" i="1"/>
  <c r="X11" i="1"/>
  <c r="Y11" i="1"/>
  <c r="Z11" i="1"/>
  <c r="AA11" i="1"/>
  <c r="AB11" i="1"/>
  <c r="W11" i="1"/>
  <c r="U12" i="1"/>
  <c r="U13" i="1"/>
  <c r="U14" i="1"/>
  <c r="U15" i="1"/>
  <c r="U16" i="1"/>
  <c r="U17" i="1"/>
  <c r="U18" i="1"/>
  <c r="U20" i="1"/>
  <c r="U21" i="1"/>
  <c r="U22" i="1"/>
  <c r="U24" i="1"/>
  <c r="U25" i="1"/>
  <c r="U26" i="1"/>
  <c r="U11" i="1"/>
  <c r="V11" i="1" s="1"/>
  <c r="R31" i="1"/>
  <c r="Q31" i="1"/>
  <c r="Q12" i="1"/>
  <c r="R12" i="1"/>
  <c r="Q13" i="1"/>
  <c r="R13" i="1"/>
  <c r="Q14" i="1"/>
  <c r="R14" i="1"/>
  <c r="Q15" i="1"/>
  <c r="R15" i="1"/>
  <c r="Q16" i="1"/>
  <c r="R16" i="1"/>
  <c r="Q17" i="1"/>
  <c r="R17" i="1"/>
  <c r="Q18" i="1"/>
  <c r="R18" i="1"/>
  <c r="Q20" i="1"/>
  <c r="R20" i="1"/>
  <c r="Q21" i="1"/>
  <c r="R21" i="1"/>
  <c r="Q22" i="1"/>
  <c r="R22" i="1"/>
  <c r="Q24" i="1"/>
  <c r="R24" i="1"/>
  <c r="Q25" i="1"/>
  <c r="R25" i="1"/>
  <c r="Q26" i="1"/>
  <c r="R26" i="1"/>
  <c r="Q27" i="1"/>
  <c r="R27" i="1"/>
  <c r="R11" i="1"/>
  <c r="Q11" i="1"/>
  <c r="AX26" i="1"/>
  <c r="AX25" i="1"/>
  <c r="AX24" i="1"/>
  <c r="AX22" i="1"/>
  <c r="AX21" i="1"/>
  <c r="AX20" i="1"/>
  <c r="AX17" i="1"/>
  <c r="AV27" i="1"/>
  <c r="AV26" i="1"/>
  <c r="AV25" i="1"/>
  <c r="AV24" i="1"/>
  <c r="AV22" i="1"/>
  <c r="AV21" i="1"/>
  <c r="AV20" i="1"/>
  <c r="AV18" i="1"/>
  <c r="AV17" i="1"/>
  <c r="AV16" i="1"/>
  <c r="AV15" i="1"/>
  <c r="AV14" i="1"/>
  <c r="AV13" i="1"/>
  <c r="AV12" i="1"/>
  <c r="AV11" i="1"/>
  <c r="AT26" i="1"/>
  <c r="AT25" i="1"/>
  <c r="AT24" i="1"/>
  <c r="AT22" i="1"/>
  <c r="AT21" i="1"/>
  <c r="AT20" i="1"/>
  <c r="AT18" i="1"/>
  <c r="AT17" i="1"/>
  <c r="AT16" i="1"/>
  <c r="AT15" i="1"/>
  <c r="AT14" i="1"/>
  <c r="AT13" i="1"/>
  <c r="AT12" i="1"/>
  <c r="AT11" i="1"/>
  <c r="AP27" i="1"/>
  <c r="AP26" i="1"/>
  <c r="AP25" i="1"/>
  <c r="AP24" i="1"/>
  <c r="AP22" i="1"/>
  <c r="AP21" i="1"/>
  <c r="AP20" i="1"/>
  <c r="AP15" i="1"/>
  <c r="AP14" i="1"/>
  <c r="AP13" i="1"/>
  <c r="AP12" i="1"/>
  <c r="AP11" i="1"/>
  <c r="AO18" i="1" s="1"/>
  <c r="AP18" i="1" s="1"/>
  <c r="AK27" i="1"/>
  <c r="AK26" i="1"/>
  <c r="AK25" i="1"/>
  <c r="AK24" i="1"/>
  <c r="AK22" i="1"/>
  <c r="AK21" i="1"/>
  <c r="AK20" i="1"/>
  <c r="AK18" i="1"/>
  <c r="AK17" i="1"/>
  <c r="AK16" i="1"/>
  <c r="AK15" i="1"/>
  <c r="AK14" i="1"/>
  <c r="AK13" i="1"/>
  <c r="AK12" i="1"/>
  <c r="AK11" i="1"/>
  <c r="AI27" i="1"/>
  <c r="AI26" i="1"/>
  <c r="AI25" i="1"/>
  <c r="AI24" i="1"/>
  <c r="AI22" i="1"/>
  <c r="AI21" i="1"/>
  <c r="AI20" i="1"/>
  <c r="AI18" i="1"/>
  <c r="AI17" i="1"/>
  <c r="AI16" i="1"/>
  <c r="AI15" i="1"/>
  <c r="AI14" i="1"/>
  <c r="AI13" i="1"/>
  <c r="AI12" i="1"/>
  <c r="AI11" i="1"/>
  <c r="AD27" i="1"/>
  <c r="AD26" i="1"/>
  <c r="AD25" i="1"/>
  <c r="AD24" i="1"/>
  <c r="AD22" i="1"/>
  <c r="AD21" i="1"/>
  <c r="AD20" i="1"/>
  <c r="AD15" i="1"/>
  <c r="AD14" i="1"/>
  <c r="AD13" i="1"/>
  <c r="AD12" i="1"/>
  <c r="AD11" i="1"/>
  <c r="AC17" i="1" s="1"/>
  <c r="AD17" i="1" s="1"/>
  <c r="V27" i="1"/>
  <c r="V26" i="1"/>
  <c r="V25" i="1"/>
  <c r="V24" i="1"/>
  <c r="V22" i="1"/>
  <c r="V21" i="1"/>
  <c r="V20" i="1"/>
  <c r="V18" i="1"/>
  <c r="V17" i="1"/>
  <c r="V16" i="1"/>
  <c r="V15" i="1"/>
  <c r="V14" i="1"/>
  <c r="V13" i="1"/>
  <c r="V12" i="1"/>
  <c r="T27" i="1"/>
  <c r="T26" i="1"/>
  <c r="T25" i="1"/>
  <c r="T24" i="1"/>
  <c r="T22" i="1"/>
  <c r="T21" i="1"/>
  <c r="T20" i="1"/>
  <c r="T18" i="1"/>
  <c r="T17" i="1"/>
  <c r="T16" i="1"/>
  <c r="T15" i="1"/>
  <c r="T14" i="1"/>
  <c r="T13" i="1"/>
  <c r="T12" i="1"/>
  <c r="T11" i="1"/>
  <c r="P12" i="1"/>
  <c r="P13" i="1"/>
  <c r="P14" i="1"/>
  <c r="P15" i="1"/>
  <c r="P16" i="1"/>
  <c r="P17" i="1"/>
  <c r="P18" i="1"/>
  <c r="P20" i="1"/>
  <c r="P21" i="1"/>
  <c r="P22" i="1"/>
  <c r="P24" i="1"/>
  <c r="P25" i="1"/>
  <c r="P26" i="1"/>
  <c r="P27" i="1"/>
  <c r="P11" i="1"/>
  <c r="O16" i="1" s="1"/>
  <c r="AO16" i="1"/>
  <c r="AP16" i="1" s="1"/>
  <c r="J27" i="1"/>
  <c r="E143" i="1"/>
  <c r="E146" i="1"/>
  <c r="E145" i="1"/>
  <c r="E144" i="1"/>
  <c r="E141" i="1"/>
  <c r="E142" i="1"/>
  <c r="E31" i="1"/>
  <c r="E12" i="1"/>
  <c r="E13" i="1"/>
  <c r="E14" i="1"/>
  <c r="E15" i="1"/>
  <c r="E16" i="1"/>
  <c r="E17" i="1"/>
  <c r="E18" i="1"/>
  <c r="E20" i="1"/>
  <c r="E21" i="1"/>
  <c r="E22" i="1"/>
  <c r="E24" i="1"/>
  <c r="E25" i="1"/>
  <c r="E26" i="1"/>
  <c r="E27" i="1"/>
  <c r="E11" i="1"/>
  <c r="AC18" i="1" l="1"/>
  <c r="AD18" i="1" s="1"/>
  <c r="AO17" i="1"/>
  <c r="AP17" i="1" s="1"/>
  <c r="AC16" i="1"/>
  <c r="AD16" i="1" s="1"/>
  <c r="O17" i="1"/>
  <c r="O18" i="1"/>
  <c r="G9" i="2" l="1"/>
  <c r="G11" i="2" s="1"/>
  <c r="G5" i="2"/>
  <c r="AN27" i="1" l="1"/>
  <c r="AN26" i="1"/>
  <c r="AN25" i="1"/>
  <c r="AN24" i="1"/>
  <c r="AN22" i="1"/>
  <c r="AN21" i="1"/>
  <c r="AN20" i="1"/>
  <c r="AN18" i="1"/>
  <c r="AN17" i="1"/>
  <c r="AN16" i="1"/>
  <c r="AN15" i="1"/>
  <c r="AN14" i="1"/>
  <c r="AN13" i="1"/>
  <c r="AN12" i="1"/>
  <c r="AN11" i="1"/>
  <c r="H141" i="1" l="1"/>
  <c r="H142" i="1"/>
  <c r="H143" i="1"/>
  <c r="H144" i="1"/>
  <c r="H145" i="1"/>
  <c r="H146" i="1"/>
  <c r="H147" i="1"/>
  <c r="H148" i="1"/>
  <c r="H149" i="1"/>
  <c r="H150" i="1"/>
  <c r="H151" i="1"/>
  <c r="H31" i="1"/>
  <c r="L151" i="1"/>
  <c r="L150" i="1"/>
  <c r="L149" i="1"/>
  <c r="L148" i="1"/>
  <c r="L147" i="1"/>
  <c r="L146" i="1"/>
  <c r="L145" i="1"/>
  <c r="L144" i="1"/>
  <c r="L143" i="1"/>
  <c r="L142" i="1"/>
  <c r="L141" i="1"/>
  <c r="L31" i="1"/>
  <c r="K151" i="1"/>
  <c r="K150" i="1"/>
  <c r="K149" i="1"/>
  <c r="K148" i="1"/>
  <c r="K147" i="1"/>
  <c r="K146" i="1"/>
  <c r="K145" i="1"/>
  <c r="K144" i="1"/>
  <c r="K143" i="1"/>
  <c r="K142" i="1"/>
  <c r="K141" i="1"/>
  <c r="K31" i="1"/>
  <c r="J151" i="1"/>
  <c r="J150" i="1"/>
  <c r="J149" i="1"/>
  <c r="J148" i="1"/>
  <c r="J147" i="1"/>
  <c r="J146" i="1"/>
  <c r="J145" i="1"/>
  <c r="J144" i="1"/>
  <c r="J143" i="1"/>
  <c r="J142" i="1"/>
  <c r="J141" i="1"/>
  <c r="J31" i="1"/>
  <c r="M141" i="1"/>
  <c r="N141" i="1"/>
  <c r="M142" i="1"/>
  <c r="M143" i="1"/>
  <c r="N143" i="1"/>
  <c r="M144" i="1"/>
  <c r="N144" i="1"/>
  <c r="M145" i="1"/>
  <c r="M146" i="1"/>
  <c r="M147" i="1"/>
  <c r="N147" i="1"/>
  <c r="M148" i="1"/>
  <c r="N148" i="1"/>
  <c r="M149" i="1"/>
  <c r="N149" i="1"/>
  <c r="M150" i="1"/>
  <c r="N150" i="1"/>
  <c r="M151" i="1"/>
  <c r="N151" i="1"/>
  <c r="M31" i="1"/>
  <c r="N31" i="1"/>
  <c r="I12" i="1"/>
  <c r="J12" i="1" s="1"/>
  <c r="I13" i="1"/>
  <c r="J13" i="1" s="1"/>
  <c r="I14" i="1"/>
  <c r="J14" i="1" s="1"/>
  <c r="I15" i="1"/>
  <c r="J15" i="1" s="1"/>
  <c r="I16" i="1"/>
  <c r="J16" i="1" s="1"/>
  <c r="I17" i="1"/>
  <c r="J17" i="1" s="1"/>
  <c r="I18" i="1"/>
  <c r="M18" i="1" s="1"/>
  <c r="I20" i="1"/>
  <c r="L20" i="1" s="1"/>
  <c r="I21" i="1"/>
  <c r="K21" i="1" s="1"/>
  <c r="I22" i="1"/>
  <c r="K22" i="1" s="1"/>
  <c r="I24" i="1"/>
  <c r="K24" i="1" s="1"/>
  <c r="I25" i="1"/>
  <c r="K25" i="1" s="1"/>
  <c r="I26" i="1"/>
  <c r="K26" i="1" s="1"/>
  <c r="I27" i="1"/>
  <c r="K27" i="1" s="1"/>
  <c r="I11" i="1"/>
  <c r="L11" i="1" s="1"/>
  <c r="N27" i="1" l="1"/>
  <c r="L27" i="1"/>
  <c r="K20" i="1"/>
  <c r="L17" i="1"/>
  <c r="L26" i="1"/>
  <c r="M27" i="1"/>
  <c r="N26" i="1"/>
  <c r="J26" i="1"/>
  <c r="M26" i="1"/>
  <c r="N25" i="1"/>
  <c r="J25" i="1"/>
  <c r="M25" i="1"/>
  <c r="L25" i="1"/>
  <c r="N24" i="1"/>
  <c r="J24" i="1"/>
  <c r="M24" i="1"/>
  <c r="L24" i="1"/>
  <c r="N22" i="1"/>
  <c r="J22" i="1"/>
  <c r="M22" i="1"/>
  <c r="L22" i="1"/>
  <c r="N21" i="1"/>
  <c r="J21" i="1"/>
  <c r="M21" i="1"/>
  <c r="L21" i="1"/>
  <c r="N20" i="1"/>
  <c r="J20" i="1"/>
  <c r="M20" i="1"/>
  <c r="L18" i="1"/>
  <c r="K18" i="1"/>
  <c r="N18" i="1"/>
  <c r="J18" i="1"/>
  <c r="N17" i="1"/>
  <c r="M17" i="1"/>
  <c r="K17" i="1"/>
  <c r="N16" i="1"/>
  <c r="M16" i="1"/>
  <c r="L16" i="1"/>
  <c r="K16" i="1"/>
  <c r="M15" i="1"/>
  <c r="L15" i="1"/>
  <c r="K15" i="1"/>
  <c r="N15" i="1"/>
  <c r="M14" i="1"/>
  <c r="L14" i="1"/>
  <c r="K14" i="1"/>
  <c r="N14" i="1"/>
  <c r="M13" i="1"/>
  <c r="L13" i="1"/>
  <c r="K13" i="1"/>
  <c r="N13" i="1"/>
  <c r="M12" i="1"/>
  <c r="L12" i="1"/>
  <c r="K12" i="1"/>
  <c r="N12" i="1"/>
  <c r="J11" i="1"/>
  <c r="K11" i="1"/>
  <c r="N11" i="1"/>
  <c r="M11" i="1"/>
  <c r="AC141" i="1" l="1"/>
  <c r="AN141" i="1" s="1"/>
  <c r="AF12" i="1"/>
  <c r="AF13" i="1"/>
  <c r="AF14" i="1"/>
  <c r="AF15" i="1"/>
  <c r="AF16" i="1"/>
  <c r="AF17" i="1"/>
  <c r="AF18" i="1"/>
  <c r="AF20" i="1"/>
  <c r="AF21" i="1"/>
  <c r="AF22" i="1"/>
  <c r="AF24" i="1"/>
  <c r="AF25" i="1"/>
  <c r="AF26" i="1"/>
  <c r="AF27" i="1"/>
  <c r="AF11" i="1"/>
  <c r="AW141" i="1"/>
  <c r="AF31" i="1" l="1"/>
  <c r="AE31" i="1"/>
  <c r="AN31" i="1"/>
  <c r="AG31" i="1"/>
  <c r="AF141" i="1"/>
  <c r="AG141" i="1"/>
  <c r="AE141" i="1"/>
  <c r="AF143" i="1"/>
  <c r="AG143" i="1"/>
  <c r="AE143" i="1"/>
  <c r="AG27" i="1"/>
  <c r="AE27" i="1"/>
  <c r="AG18" i="1"/>
  <c r="AE18" i="1"/>
  <c r="AE26" i="1"/>
  <c r="AG26" i="1"/>
  <c r="AE17" i="1"/>
  <c r="AG17" i="1"/>
  <c r="AE25" i="1"/>
  <c r="AG25" i="1"/>
  <c r="AG24" i="1"/>
  <c r="AE24" i="1"/>
  <c r="AE22" i="1"/>
  <c r="AG22" i="1"/>
  <c r="AE16" i="1"/>
  <c r="AG16" i="1"/>
  <c r="AG21" i="1"/>
  <c r="AE21" i="1"/>
  <c r="AE20" i="1"/>
  <c r="AG20" i="1"/>
  <c r="AE12" i="1"/>
  <c r="AG12" i="1"/>
  <c r="AE13" i="1"/>
  <c r="AG13" i="1"/>
  <c r="AE14" i="1"/>
  <c r="AG14" i="1"/>
  <c r="AE15" i="1"/>
  <c r="AG15" i="1"/>
  <c r="AG11" i="1"/>
  <c r="AE11" i="1"/>
  <c r="D151" i="1"/>
  <c r="D150" i="1"/>
  <c r="D146" i="1"/>
  <c r="D141" i="1"/>
  <c r="D26" i="1"/>
  <c r="D25" i="1"/>
  <c r="D24" i="1"/>
  <c r="D21" i="1"/>
  <c r="D20" i="1"/>
  <c r="D18" i="1"/>
  <c r="D16" i="1"/>
  <c r="D14" i="1"/>
  <c r="D12" i="1"/>
  <c r="U141" i="1"/>
  <c r="D143" i="1"/>
  <c r="D142" i="1"/>
  <c r="D144" i="1"/>
  <c r="D145" i="1"/>
  <c r="D148" i="1"/>
  <c r="D149" i="1"/>
  <c r="D31" i="1"/>
  <c r="D13" i="1"/>
  <c r="D15" i="1"/>
  <c r="D17" i="1"/>
  <c r="D22" i="1"/>
  <c r="D27" i="1"/>
  <c r="D11" i="1"/>
  <c r="Z141" i="1" l="1"/>
  <c r="W141" i="1"/>
  <c r="AA141" i="1"/>
  <c r="X141" i="1"/>
  <c r="AB141" i="1"/>
  <c r="Y141" i="1"/>
  <c r="Z31" i="1"/>
  <c r="AA31" i="1"/>
  <c r="W31" i="1"/>
  <c r="X31" i="1"/>
  <c r="AB31" i="1"/>
  <c r="Y31" i="1"/>
</calcChain>
</file>

<file path=xl/sharedStrings.xml><?xml version="1.0" encoding="utf-8"?>
<sst xmlns="http://schemas.openxmlformats.org/spreadsheetml/2006/main" count="404" uniqueCount="312">
  <si>
    <t>Code</t>
  </si>
  <si>
    <t>Terminology</t>
  </si>
  <si>
    <t>Average Duration Professional</t>
  </si>
  <si>
    <t>Consultations:</t>
  </si>
  <si>
    <t>Procedures</t>
  </si>
  <si>
    <t>Units</t>
  </si>
  <si>
    <t>R</t>
  </si>
  <si>
    <t>0109</t>
  </si>
  <si>
    <t>Hospital follow-up visit</t>
  </si>
  <si>
    <t>0129</t>
  </si>
  <si>
    <t>Prolonged first/follow-up consultation : 15 min</t>
  </si>
  <si>
    <t>0130</t>
  </si>
  <si>
    <t>Telephone consultation (all hours)</t>
  </si>
  <si>
    <t>0132</t>
  </si>
  <si>
    <t>Repeat Script</t>
  </si>
  <si>
    <t>0133</t>
  </si>
  <si>
    <t>Writing of special motivations</t>
  </si>
  <si>
    <t>0145</t>
  </si>
  <si>
    <t>Consultation : Away from doctor's room</t>
  </si>
  <si>
    <t>0146</t>
  </si>
  <si>
    <t xml:space="preserve">Unscheduled consultation: Emergency (cons.room) </t>
  </si>
  <si>
    <t>0147</t>
  </si>
  <si>
    <t>Unscheduled consultation:Emergency(not cons.room)</t>
  </si>
  <si>
    <t>0151</t>
  </si>
  <si>
    <t>Pre-anaesthetic assessment: 10 and 20 minutes</t>
  </si>
  <si>
    <t>0173</t>
  </si>
  <si>
    <t>Hospital Consultation</t>
  </si>
  <si>
    <t>0174</t>
  </si>
  <si>
    <t>0175</t>
  </si>
  <si>
    <t>0190</t>
  </si>
  <si>
    <t>Consultation</t>
  </si>
  <si>
    <t>0191</t>
  </si>
  <si>
    <t>0192</t>
  </si>
  <si>
    <t>0199</t>
  </si>
  <si>
    <t>Chronic Medicine Forms</t>
  </si>
  <si>
    <t>1204</t>
  </si>
  <si>
    <t>0304</t>
  </si>
  <si>
    <t>0303</t>
  </si>
  <si>
    <t>0314</t>
  </si>
  <si>
    <t>0315</t>
  </si>
  <si>
    <t>0313</t>
  </si>
  <si>
    <t>0289</t>
  </si>
  <si>
    <t>0302</t>
  </si>
  <si>
    <t>0307</t>
  </si>
  <si>
    <t>0257</t>
  </si>
  <si>
    <t>0308</t>
  </si>
  <si>
    <t>0311</t>
  </si>
  <si>
    <t>0321</t>
  </si>
  <si>
    <t>0323</t>
  </si>
  <si>
    <t>0324</t>
  </si>
  <si>
    <t>0325</t>
  </si>
  <si>
    <t>0329</t>
  </si>
  <si>
    <t>0939</t>
  </si>
  <si>
    <t>3627*</t>
  </si>
  <si>
    <t>Large skin grafts, composite skin grafts, large full thickness free skin grafts</t>
  </si>
  <si>
    <t>Stitching of soft-tissue injuries: Deep laceration involving limited muscle damage</t>
  </si>
  <si>
    <t>Stitching of soft-tissue injuries: Deep laceration involving extensive muscle damage</t>
  </si>
  <si>
    <t>Major debridement of wound, sloughectomy or secondary suture</t>
  </si>
  <si>
    <t>Excision and repair by direct suture; excision nail fold or other minor procedures of similar magnitude</t>
  </si>
  <si>
    <t>Each additional small procedure done at the same time</t>
  </si>
  <si>
    <t>Excision of large benign tumour (more than 5 cm)</t>
  </si>
  <si>
    <t>Extensive resection for malignant soft tissue tumour including muscle</t>
  </si>
  <si>
    <t>Requiring repair by large skin graft or large local flap or other procedures of similar magnitude</t>
  </si>
  <si>
    <t>Requiring repair by small skin graft or small local flap or other procedures of similar magnitude</t>
  </si>
  <si>
    <t>Biopsy or excision of cyst, benign tumour, aberrant breast tissue, duct papilloma</t>
  </si>
  <si>
    <t>Sub-areolar cone excision of ducts of wedge excision of breast</t>
  </si>
  <si>
    <t>Wedge excision of breast and axillary dissection</t>
  </si>
  <si>
    <t>Total mastectomy</t>
  </si>
  <si>
    <t>Total mastectomy with axillary gland dissection</t>
  </si>
  <si>
    <t>Trans-abdominal anterior exposure of the spine for spinal fusion only if done by a second surgeon</t>
  </si>
  <si>
    <t>Intensive care: Category 1: Cases requiring intensive monitoring : Per day</t>
  </si>
  <si>
    <t>Intensive care: Category 2: Cases requiring active system support: First day</t>
  </si>
  <si>
    <t>Intensive care: Category 2: Cases requiring active system support : Subsequent days, per day</t>
  </si>
  <si>
    <t xml:space="preserve">Intensive care: Category 3: Cases with multiple organ failure or Category 2 patients: First day </t>
  </si>
  <si>
    <t xml:space="preserve">Intensive care: Category 3: Cases with multiple organ failure or Category 2 patients : Subsequent days </t>
  </si>
  <si>
    <t>Ventilation: Subsequent days, per day</t>
  </si>
  <si>
    <t>Insertion of central venous line via subclavian or jugular veins</t>
  </si>
  <si>
    <t>Hyperalimentation (daily tariff)</t>
  </si>
  <si>
    <t>Abdominal aorta and iliac artery: Unruptured</t>
  </si>
  <si>
    <t>Aorta bi-femoral graft, including proximal and distal endarterectomy and preparation for anastomosis</t>
  </si>
  <si>
    <t>Prosthetic grafting</t>
  </si>
  <si>
    <t>Vein grafting proximal to knee joint</t>
  </si>
  <si>
    <t>Vein grafting distal to knee joint</t>
  </si>
  <si>
    <t>Endarterectomy when not part of another specified procedure</t>
  </si>
  <si>
    <t>Carotid endarterectomy</t>
  </si>
  <si>
    <t>Embolectomy: Peripheral embolectomy transfemoral</t>
  </si>
  <si>
    <t xml:space="preserve">Suture major blood vessel (artery or vein) - trauma </t>
  </si>
  <si>
    <t>Placement of Hickman catheter or similar</t>
  </si>
  <si>
    <t>Combined procedure for varicose veins: Ligation of saphenous vein stripping: Bilateral</t>
  </si>
  <si>
    <t>Splenectomy (in all cases)</t>
  </si>
  <si>
    <t>Excision of lymph node for biopsy: Neck or axilla</t>
  </si>
  <si>
    <t>Radical excision of lymph nodes of neck: Total: Unilateral</t>
  </si>
  <si>
    <t>Radical excision of lymph nodes of axilla</t>
  </si>
  <si>
    <t>Partial parotidectomy</t>
  </si>
  <si>
    <t>Hiatus hernia and diaphragmatic hernia repair: With anti-reflux procedure</t>
  </si>
  <si>
    <t>Hiatus hernia and diaphragmatic hernia repair: With Collis Nissen oesophageal lengthening procedure</t>
  </si>
  <si>
    <t>Private fee: Gastroplasty</t>
  </si>
  <si>
    <t>Hiatus hernia and diaphragmatic repair: Revision after previous repair</t>
  </si>
  <si>
    <t>Oesophageal motility (4 channel + pneumograph)</t>
  </si>
  <si>
    <t>Oesophageal motility (6 Channel + pneumograph + pH pull-through)</t>
  </si>
  <si>
    <t xml:space="preserve">24-hour oesophageal pH studies: Hire fee </t>
  </si>
  <si>
    <t>Upper gastro-intestinal endoscopy: Using hospital equipment</t>
  </si>
  <si>
    <t>Gastrostomy or Gastrotomy</t>
  </si>
  <si>
    <t>Suture of perforated gastric or duodenal ulcer, wound or injury</t>
  </si>
  <si>
    <t>Partial gastrectomy</t>
  </si>
  <si>
    <t>Operation for relief of intestinal obstruction</t>
  </si>
  <si>
    <t>Resection of small bowel with enterostomy or anastomosis</t>
  </si>
  <si>
    <t>Entero-enterostomy or entero-colostomy for bypass</t>
  </si>
  <si>
    <t>Suture of intestine (small or large): Perforated ulcer, wound or injury</t>
  </si>
  <si>
    <t>Excision of lesion of mesentery</t>
  </si>
  <si>
    <t>Total colonoscopy: With hospital equipment (including biopsy)</t>
  </si>
  <si>
    <t>Plus removal of polyps: ADD to colonoscopy (item 1653)</t>
  </si>
  <si>
    <t>Left-sided colonoscopy</t>
  </si>
  <si>
    <t>Right or left hemicolectomy or segmental colectomy</t>
  </si>
  <si>
    <t>Reconstruction of colon after Hartman’s procedure</t>
  </si>
  <si>
    <t>Total colectomy</t>
  </si>
  <si>
    <t>Colostomy or ileostomy isolated procedure</t>
  </si>
  <si>
    <t>Colostomy: Closure</t>
  </si>
  <si>
    <t>Appendicectomy</t>
  </si>
  <si>
    <t>Flexible sigmoidoscopy (including rectum and anus): Using hospital equipment</t>
  </si>
  <si>
    <t>Total mesorectal excision with colo-anal anastomosis and defunctioning enterostomy or colostomy</t>
  </si>
  <si>
    <t>Abdomino-perineal resection of rectum: Abdominal surgeon</t>
  </si>
  <si>
    <t>Repair of prolapsed rectum: Abdominal: Roscoe Graham Moskovitz</t>
  </si>
  <si>
    <t>Repair of prolapsed rectum: Abdominal: Perineal</t>
  </si>
  <si>
    <t>Drainage of ischio-rectal abscess</t>
  </si>
  <si>
    <t>Excision of pelvi-rectal fistula</t>
  </si>
  <si>
    <t>Excision of fistula-in-ano</t>
  </si>
  <si>
    <t>Operation for fissure-in-ano</t>
  </si>
  <si>
    <t>Haemorrhoidectomy</t>
  </si>
  <si>
    <t>Multiple procedures (haemorrhoids, fissure, etc.)</t>
  </si>
  <si>
    <t>Hemi-hepatectomy: Right</t>
  </si>
  <si>
    <t>Partial or segmental hepatectomy</t>
  </si>
  <si>
    <t>Liver transplant</t>
  </si>
  <si>
    <t>Cholecystectomy</t>
  </si>
  <si>
    <t>Cholecystectomy and operative cholangiogram</t>
  </si>
  <si>
    <t>Pancreatico-duodenectomy</t>
  </si>
  <si>
    <t xml:space="preserve">ADD to open procedure where procedure was performed through a laparoscope </t>
  </si>
  <si>
    <t>Laparotomy</t>
  </si>
  <si>
    <t>Radical removal of retro-peritoneal malignant tumours (including sacro-coccygeal and pre-sacral)</t>
  </si>
  <si>
    <t>Drainage of other intraperitoneal abscess (excluding appendix abscess): Transabdominal</t>
  </si>
  <si>
    <t>Inguinal or femoral hernia: Adult</t>
  </si>
  <si>
    <t>Inguinal or femoral hernia: Child under 14 years old</t>
  </si>
  <si>
    <t>Inguinal hernia: Infant under 1 year</t>
  </si>
  <si>
    <t>Recurrent inguinal or femoral hernia</t>
  </si>
  <si>
    <t>Strangulated hernia or femoral hernia</t>
  </si>
  <si>
    <t>Epigastric hernia</t>
  </si>
  <si>
    <t>Umbilical hernia: Adult</t>
  </si>
  <si>
    <t>Incisional hernia</t>
  </si>
  <si>
    <t xml:space="preserve">Implantation of mesh or other prosthesis for incisional or ventral hernia repair </t>
  </si>
  <si>
    <t>Allo-transplantation of kidney</t>
  </si>
  <si>
    <t>Circumcision: Surgical excision other than by clamp or dorsal slit, any age</t>
  </si>
  <si>
    <t>Diagnostic laparoscopy (excluding after-care)</t>
  </si>
  <si>
    <t>Removal of ovarian tumour or cyst</t>
  </si>
  <si>
    <t>Cervical sympathectomy: Bilateral</t>
  </si>
  <si>
    <t>Lobectomy: Total</t>
  </si>
  <si>
    <t>Thyroidectomy: Subtotal</t>
  </si>
  <si>
    <t>Thyroidectomy: Total</t>
  </si>
  <si>
    <t>Exploration of parathyroid glands for hyperparathyroidism including removal</t>
  </si>
  <si>
    <t>Selective first order catheterisation, arterial or venous, with angiogram/venogram</t>
  </si>
  <si>
    <t>Selective third order catheterisation, arterial or venous, with angiogram/venogram</t>
  </si>
  <si>
    <t>Percutaneous transluminal angioplasty: Sub-popliteal sub-brachial</t>
  </si>
  <si>
    <t>Stent insertion: Iliac/subclavian/AV fistula – including percutaneous transluminal angioplasty (PTA)</t>
  </si>
  <si>
    <t xml:space="preserve">Full ultrasonic and colour Doppler evaluation of entire extracranial vascular tree: Carotids, vertebral and subclavian vessels </t>
  </si>
  <si>
    <t>Peripheral arterial ultrasound vascular study: B mode, pulsed and colour Doppler; per limb</t>
  </si>
  <si>
    <t>Peripheral venous ultrasound vascular study; B mode, pulsed and colour Doppler; to evaluate deep vein thrombosis</t>
  </si>
  <si>
    <t>Peripheral venous ultrasound vascular study; B mode, pulsed and colour Doppler; in erect and supine position, bilaterally</t>
  </si>
  <si>
    <t>Drainage of major hand/ foot infection: Drainage of major abscess with necrosis of tissue</t>
  </si>
  <si>
    <t xml:space="preserve">Intensive care: Category 3: Cases with multiple organ failure or Category 2 patients : First day </t>
  </si>
  <si>
    <t>Combined procedure for varicose veins: , multiple ligation including perforating veins : Unilateral</t>
  </si>
  <si>
    <t>Anterior resection of rectum performed for carcinoma of rectum incl excision of any part of proximal colon</t>
  </si>
  <si>
    <t>Endoscopic Retrograde Cholangiopancreatography (ERCP): Endoscopy + catheterisation of pancreas duct</t>
  </si>
  <si>
    <t>Routine HBO table (2-2,5 ATA x 90-120 min): Technical component</t>
  </si>
  <si>
    <t>Carotid ultrasound vascular study:B mode, pulsed &amp; colour Doppler; bilateral, internal, external &amp; common carotid flow &amp; anatomy</t>
  </si>
  <si>
    <t>Ultrasound examination includes whole abdomen and pelvic organs</t>
  </si>
  <si>
    <t>Disclaimer:</t>
  </si>
  <si>
    <t>See the Notes below for All Tariffs</t>
  </si>
  <si>
    <t>Note:</t>
  </si>
  <si>
    <t xml:space="preserve">The above schedule is based on information avaiable to HealthMan and HealthMan will NOT be held responsible for any losses incurred by practitioners resulting from the use of this schedule. </t>
  </si>
  <si>
    <t>Profmed 
RCF</t>
  </si>
  <si>
    <t>Legend:</t>
  </si>
  <si>
    <t>DPA = Direct Payment Arrangement</t>
  </si>
  <si>
    <t>Prem = Premier</t>
  </si>
  <si>
    <t>R = Rand</t>
  </si>
  <si>
    <t>RCF = Rand Conversion Factor (Rand Value per Unit)</t>
  </si>
  <si>
    <t>VAT = Value Added Tax</t>
  </si>
  <si>
    <t>8. All Tariffs are inlcusive of VAT</t>
  </si>
  <si>
    <t>2. Tariffs may differ due to rounding</t>
  </si>
  <si>
    <t>3. Above codes are the most frequently used codes and is not all inclusive of all the codes</t>
  </si>
  <si>
    <t xml:space="preserve">6. Payment Arrangement Rates have NOT been split between In-Hospital &amp; Out-Hospital.  Use as appropriate.  </t>
  </si>
  <si>
    <t>HEALTHMAN GENERAL SURGERY COSTING GUIDE 2017</t>
  </si>
  <si>
    <t>COMPARATIVE TARIFFS</t>
  </si>
  <si>
    <t>HealthMan</t>
  </si>
  <si>
    <t>BankMed</t>
  </si>
  <si>
    <t>Bonitas</t>
  </si>
  <si>
    <t>Discovery</t>
  </si>
  <si>
    <t>FedHealth</t>
  </si>
  <si>
    <t>GEMS</t>
  </si>
  <si>
    <t>KeyHealth</t>
  </si>
  <si>
    <t>POLMED</t>
  </si>
  <si>
    <t>Other</t>
  </si>
  <si>
    <t>Private 
Tariff</t>
  </si>
  <si>
    <t>RCF</t>
  </si>
  <si>
    <t>Base 
Rate</t>
  </si>
  <si>
    <t>Entry Plan Network</t>
  </si>
  <si>
    <t>Traditional &amp; Comprehensive 
Network 
(IH)</t>
  </si>
  <si>
    <t>Traditional &amp; Comprehensive 
Network 
(OH)</t>
  </si>
  <si>
    <t>Plus
Network 
(IH)</t>
  </si>
  <si>
    <t>Plus
Network 
(OH)</t>
  </si>
  <si>
    <t>Base
Rate</t>
  </si>
  <si>
    <t>DPA</t>
  </si>
  <si>
    <t xml:space="preserve">            Non-Network
RCF</t>
  </si>
  <si>
    <t xml:space="preserve">            Network Base Rate</t>
  </si>
  <si>
    <t xml:space="preserve">            Network
RCF</t>
  </si>
  <si>
    <t>KeyCare</t>
  </si>
  <si>
    <t>Prem A 
(IH)</t>
  </si>
  <si>
    <t>Prem A 
(OH)</t>
  </si>
  <si>
    <t>Prem B</t>
  </si>
  <si>
    <t>Classic Rate</t>
  </si>
  <si>
    <t>Exec Rate</t>
  </si>
  <si>
    <t>Contracted Base Rate</t>
  </si>
  <si>
    <t>Contracted
RCF</t>
  </si>
  <si>
    <t>Base Rate</t>
  </si>
  <si>
    <t>POLMED 
DPA</t>
  </si>
  <si>
    <t>BestMed Base Rate</t>
  </si>
  <si>
    <t>BestMed
RCF</t>
  </si>
  <si>
    <t>Medihelp Base Rate</t>
  </si>
  <si>
    <t>Medihelp RCF</t>
  </si>
  <si>
    <t>Profmed
Base Rate</t>
  </si>
  <si>
    <t>Non-Network
Base Rate</t>
  </si>
  <si>
    <t>1207</t>
  </si>
  <si>
    <t>Intensive care: Category 2(ICU):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After two weeks, per day</t>
  </si>
  <si>
    <t xml:space="preserve">1. Codes, Descriptors and Unit Values have been extracted from the SAMA Electronic Medical Doctors Coding Manual (eMDCM) previously known as the SAMA Doctors Billing Manual (DBM).  </t>
  </si>
  <si>
    <t xml:space="preserve">
    Please note that many of the descriptors are shortened versions.  For the full descriptors please refer to the 2017 SAMA eMDCM.</t>
  </si>
  <si>
    <t>4. The HealthMan Rate increased by 7.5%</t>
  </si>
  <si>
    <t>7. The Healthman tariff for codes that relate to equipment have been retained at Profmed rate*</t>
  </si>
  <si>
    <t>9. All Fees marked in "Green" have not been published by the particular Scheme, the tariffs were calculated based on the relvant RCF, e.g. Consulting RCF (please refer to the Disclaimer)</t>
  </si>
  <si>
    <t>10. Applicable to Governance Project Participant (only)</t>
  </si>
  <si>
    <t>11. Applicable to Medihelp only</t>
  </si>
  <si>
    <t xml:space="preserve">12. The new and updated procedure codes were approved by FCPSA, SEMDSA, SAPPF and SAMA in 2015.  We encourage practitioners to use it. </t>
  </si>
  <si>
    <t>New &amp; Updated Procedures (Coding Changes)</t>
  </si>
  <si>
    <t>Removal of foreign body: Upper arm or elbow area, subfascial or intramuscular</t>
  </si>
  <si>
    <t>Exploration with removal of deep foreign body: Forearm or wrist</t>
  </si>
  <si>
    <t>Removal of foreign body: Pelvis or hip, subcutaneous tissue</t>
  </si>
  <si>
    <t>Removal of foreign body: Pelvis or hip, subfascial or intramuscular</t>
  </si>
  <si>
    <t>Excision of soft tissue tumour: Thigh or knee area, subcutaneous &lt;3 cm</t>
  </si>
  <si>
    <t>Removal of foreign body: Foot, subcutaneous</t>
  </si>
  <si>
    <t>Removal of foreign body: Foot, deep</t>
  </si>
  <si>
    <t>Removal of foreign body: Foot, complicated</t>
  </si>
  <si>
    <t>Removal of foreign body: Pharynx</t>
  </si>
  <si>
    <t>Removal of embedded foreign body: Vestibule of mouth, simple</t>
  </si>
  <si>
    <t>Removal of embedded foreign body: Vestibule of mouth; complicated</t>
  </si>
  <si>
    <t>Removal of embedded foreign body: Dentoalveolar structures, soft tissues</t>
  </si>
  <si>
    <t>Removal foreign body: Deep penile tissue (eg., plastic implant)</t>
  </si>
  <si>
    <t>Removal of foreign body: Scrotum</t>
  </si>
  <si>
    <t>0648</t>
  </si>
  <si>
    <t>0651</t>
  </si>
  <si>
    <t>0652</t>
  </si>
  <si>
    <t>0653</t>
  </si>
  <si>
    <t>0654</t>
  </si>
  <si>
    <t>0655</t>
  </si>
  <si>
    <t>0656</t>
  </si>
  <si>
    <t>0657</t>
  </si>
  <si>
    <t>0215</t>
  </si>
  <si>
    <t>0017</t>
  </si>
  <si>
    <t>Conults</t>
  </si>
  <si>
    <t>GP Consults</t>
  </si>
  <si>
    <t>2614 (New)</t>
  </si>
  <si>
    <t>2615 (New)</t>
  </si>
  <si>
    <t>MPS (Obs Potrion)</t>
  </si>
  <si>
    <t>Ave Deliveies p/a</t>
  </si>
  <si>
    <t>Schem Units
2614</t>
  </si>
  <si>
    <t>Schem Units
2615</t>
  </si>
  <si>
    <t>SAMA Units 2614</t>
  </si>
  <si>
    <t>SAMA Units 2615</t>
  </si>
  <si>
    <t>Clin. Pro</t>
  </si>
  <si>
    <t>Radiology</t>
  </si>
  <si>
    <t>Clin. Path</t>
  </si>
  <si>
    <t>Ultra</t>
  </si>
  <si>
    <t>Anat. Cy</t>
  </si>
  <si>
    <t>Bankmed</t>
  </si>
  <si>
    <t>Discovery - GP Network</t>
  </si>
  <si>
    <t>GEMS (non) - GP</t>
  </si>
  <si>
    <t>GEMS (non) - Paeds</t>
  </si>
  <si>
    <t>GEMS (non) - Gyn</t>
  </si>
  <si>
    <t>GEMS (non)
- 17 
-18
- 19
- 20
- 21
- 31 (assumed Rate)</t>
  </si>
  <si>
    <t>GEMS (Con) - GP</t>
  </si>
  <si>
    <t>GEMS (Con) - Paeds</t>
  </si>
  <si>
    <t>GEMS (Con) - Gyn</t>
  </si>
  <si>
    <t>GEMS (Con)
- 17 
-18
- 19
- 20
- 21
- 31</t>
  </si>
  <si>
    <t>Polmed</t>
  </si>
  <si>
    <t>Bestmed</t>
  </si>
  <si>
    <t>Medihelp</t>
  </si>
  <si>
    <t>ProfMed</t>
  </si>
  <si>
    <t>HealthMan - Specialists</t>
  </si>
  <si>
    <t>HealthMan - Psychiatry</t>
  </si>
  <si>
    <t>HealthMan - GP</t>
  </si>
  <si>
    <t>0177</t>
  </si>
  <si>
    <t>Hospital Discharge Day Mangement &gt; 30 Minutes (additional)
 - Governance Project only</t>
  </si>
  <si>
    <t xml:space="preserve">
 Base Rate</t>
  </si>
  <si>
    <t>Non-Network
RCF</t>
  </si>
  <si>
    <t>5.1 The BankMed Non-Network base rate for consultations increased by 3% and the Network Base Rate by 6% for 2017</t>
  </si>
  <si>
    <t>5.2 The Discovery Network base rate for consultations is 5.5% above the Non-Network Rate (which is equal to the 2016 rate)</t>
  </si>
  <si>
    <t>5.3 The Discovery Classic DPA OH consult base rate, above which you can balance bill the patient, had a 0% increase</t>
  </si>
  <si>
    <t>0258</t>
  </si>
  <si>
    <t>0260</t>
  </si>
  <si>
    <t>0644</t>
  </si>
  <si>
    <t>0647</t>
  </si>
  <si>
    <t>Incision/removal of foreign body: Subcutaneous tissue, simple</t>
  </si>
  <si>
    <t>Incision/removal of foreign body: Subcutaneous tissue, complicated</t>
  </si>
  <si>
    <t>Removal of foreign body: Shoulder, subcutaneous</t>
  </si>
  <si>
    <t>Removal of foreign body: Upper arm or elbow area, subcutaneous</t>
  </si>
  <si>
    <t>5110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</si>
</sst>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_ * #,##0.000_ ;_ * \-#,##0.000_ ;_ * &quot;-&quot;??_ ;_ @_ "/>
    <numFmt numFmtId="166" formatCode="0.000"/>
    <numFmt numFmtId="167" formatCode="_ * #,##0_ ;_ * \-#,##0_ ;_ * &quot;-&quot;??_ ;_ @_ "/>
    <numFmt numFmtId="168" formatCode="_ * #,##0.0_ ;_ * \-#,##0.0_ ;_ * &quot;-&quot;??_ ;_ @_ "/>
  </numFmts>
  <fonts count="32"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sz val="10"/>
      <name val="Calibri"/>
      <family val="2"/>
      <scheme val="minor"/>
    </font>
    <font>
      <b/>
      <u/>
      <sz val="12"/>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color indexed="8"/>
      <name val="Calibri"/>
      <family val="2"/>
      <scheme val="minor"/>
    </font>
    <font>
      <sz val="10"/>
      <color rgb="FFFF0000"/>
      <name val="Calibri"/>
      <family val="2"/>
      <scheme val="minor"/>
    </font>
    <font>
      <b/>
      <u/>
      <sz val="10"/>
      <color indexed="8"/>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name val="Calibri"/>
      <family val="2"/>
      <scheme val="minor"/>
    </font>
    <font>
      <b/>
      <sz val="11"/>
      <color theme="1"/>
      <name val="Calibri"/>
      <family val="2"/>
      <scheme val="minor"/>
    </font>
    <font>
      <b/>
      <i/>
      <sz val="10"/>
      <color rgb="FF00B050"/>
      <name val="Calibri"/>
      <family val="2"/>
      <scheme val="minor"/>
    </font>
    <font>
      <b/>
      <i/>
      <sz val="10"/>
      <color theme="5" tint="-0.249977111117893"/>
      <name val="Calibri"/>
      <family val="2"/>
      <scheme val="minor"/>
    </font>
    <font>
      <sz val="10"/>
      <color theme="5" tint="-0.249977111117893"/>
      <name val="Calibri"/>
      <family val="2"/>
      <scheme val="minor"/>
    </font>
    <font>
      <b/>
      <i/>
      <sz val="10"/>
      <color rgb="FFC00000"/>
      <name val="Calibri"/>
      <family val="2"/>
      <scheme val="minor"/>
    </font>
    <font>
      <b/>
      <i/>
      <sz val="10"/>
      <color rgb="FF7030A0"/>
      <name val="Calibri"/>
      <family val="2"/>
      <scheme val="minor"/>
    </font>
    <font>
      <b/>
      <sz val="10"/>
      <color rgb="FF7030A0"/>
      <name val="Calibri"/>
      <family val="2"/>
      <scheme val="minor"/>
    </font>
    <font>
      <b/>
      <sz val="10"/>
      <color theme="1"/>
      <name val="Calibri"/>
      <family val="2"/>
      <scheme val="minor"/>
    </font>
    <font>
      <sz val="11"/>
      <name val="Calibri"/>
      <family val="2"/>
      <scheme val="minor"/>
    </font>
    <font>
      <b/>
      <sz val="11"/>
      <color theme="5" tint="-0.249977111117893"/>
      <name val="Calibri"/>
      <family val="2"/>
      <scheme val="minor"/>
    </font>
    <font>
      <b/>
      <sz val="10"/>
      <color theme="5" tint="-0.249977111117893"/>
      <name val="Calibri"/>
      <family val="2"/>
      <scheme val="minor"/>
    </font>
    <font>
      <b/>
      <sz val="10"/>
      <color rgb="FF00B05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78">
    <xf numFmtId="0" fontId="0" fillId="0" borderId="0" xfId="0"/>
    <xf numFmtId="0" fontId="2" fillId="3" borderId="8" xfId="0" applyFont="1" applyFill="1" applyBorder="1" applyAlignment="1" applyProtection="1">
      <protection hidden="1"/>
    </xf>
    <xf numFmtId="0" fontId="2" fillId="3" borderId="9" xfId="0" applyFont="1" applyFill="1" applyBorder="1" applyAlignment="1" applyProtection="1">
      <protection hidden="1"/>
    </xf>
    <xf numFmtId="0" fontId="2" fillId="3" borderId="10" xfId="0" applyFont="1" applyFill="1" applyBorder="1" applyAlignment="1" applyProtection="1">
      <protection hidden="1"/>
    </xf>
    <xf numFmtId="0" fontId="3" fillId="2" borderId="0" xfId="0"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5" fillId="2" borderId="0" xfId="1" applyFont="1" applyFill="1" applyBorder="1" applyProtection="1">
      <protection hidden="1"/>
    </xf>
    <xf numFmtId="165" fontId="5" fillId="2" borderId="0" xfId="1" applyNumberFormat="1" applyFont="1" applyFill="1" applyBorder="1" applyProtection="1">
      <protection hidden="1"/>
    </xf>
    <xf numFmtId="164" fontId="3" fillId="2" borderId="0" xfId="1" applyNumberFormat="1" applyFont="1" applyFill="1" applyBorder="1" applyProtection="1">
      <protection hidden="1"/>
    </xf>
    <xf numFmtId="49" fontId="5" fillId="4" borderId="1" xfId="0" applyNumberFormat="1" applyFont="1" applyFill="1" applyBorder="1" applyAlignment="1" applyProtection="1">
      <alignment horizontal="center"/>
      <protection hidden="1"/>
    </xf>
    <xf numFmtId="0" fontId="5" fillId="2" borderId="10" xfId="0" applyFont="1" applyFill="1" applyBorder="1" applyAlignment="1" applyProtection="1">
      <alignment horizontal="center" wrapText="1"/>
      <protection hidden="1"/>
    </xf>
    <xf numFmtId="164" fontId="5" fillId="4" borderId="1" xfId="1" applyFont="1" applyFill="1" applyBorder="1" applyAlignment="1" applyProtection="1">
      <alignment horizontal="center" wrapText="1"/>
      <protection hidden="1"/>
    </xf>
    <xf numFmtId="165" fontId="5" fillId="4" borderId="1" xfId="1" applyNumberFormat="1" applyFont="1" applyFill="1" applyBorder="1" applyAlignment="1" applyProtection="1">
      <alignment horizontal="center" wrapText="1"/>
      <protection hidden="1"/>
    </xf>
    <xf numFmtId="49" fontId="5" fillId="2" borderId="2" xfId="0" applyNumberFormat="1" applyFont="1" applyFill="1" applyBorder="1" applyAlignment="1" applyProtection="1">
      <alignment horizontal="center"/>
      <protection hidden="1"/>
    </xf>
    <xf numFmtId="0" fontId="5" fillId="2" borderId="0" xfId="0" applyFont="1" applyFill="1" applyBorder="1" applyAlignment="1" applyProtection="1">
      <alignment horizontal="center" wrapText="1"/>
      <protection hidden="1"/>
    </xf>
    <xf numFmtId="164" fontId="5" fillId="5" borderId="1" xfId="1" applyFont="1" applyFill="1" applyBorder="1" applyAlignment="1" applyProtection="1">
      <alignment horizontal="center" wrapText="1"/>
      <protection hidden="1"/>
    </xf>
    <xf numFmtId="165" fontId="5" fillId="5" borderId="1" xfId="1" applyNumberFormat="1" applyFont="1" applyFill="1" applyBorder="1" applyAlignment="1" applyProtection="1">
      <alignment wrapText="1"/>
      <protection hidden="1"/>
    </xf>
    <xf numFmtId="165" fontId="5" fillId="5" borderId="1" xfId="1" applyNumberFormat="1" applyFont="1" applyFill="1" applyBorder="1" applyAlignment="1" applyProtection="1">
      <alignment horizontal="center" wrapText="1"/>
      <protection hidden="1"/>
    </xf>
    <xf numFmtId="9" fontId="5" fillId="5" borderId="1" xfId="0" applyNumberFormat="1" applyFont="1" applyFill="1" applyBorder="1" applyAlignment="1" applyProtection="1">
      <alignment horizontal="center" wrapText="1"/>
      <protection hidden="1"/>
    </xf>
    <xf numFmtId="9" fontId="5" fillId="5" borderId="1" xfId="2" applyFont="1" applyFill="1" applyBorder="1" applyAlignment="1" applyProtection="1">
      <alignment horizontal="center" wrapText="1"/>
      <protection hidden="1"/>
    </xf>
    <xf numFmtId="49" fontId="5" fillId="3" borderId="8" xfId="0" applyNumberFormat="1" applyFont="1" applyFill="1" applyBorder="1" applyAlignment="1" applyProtection="1">
      <alignment horizontal="center"/>
      <protection hidden="1"/>
    </xf>
    <xf numFmtId="0" fontId="8" fillId="3" borderId="9" xfId="0" applyFont="1" applyFill="1" applyBorder="1" applyAlignment="1" applyProtection="1">
      <alignment horizontal="left" wrapText="1"/>
      <protection hidden="1"/>
    </xf>
    <xf numFmtId="0" fontId="3" fillId="3" borderId="9" xfId="1" applyNumberFormat="1" applyFont="1" applyFill="1" applyBorder="1" applyProtection="1">
      <protection hidden="1"/>
    </xf>
    <xf numFmtId="164" fontId="3" fillId="3" borderId="9" xfId="1" applyFont="1" applyFill="1" applyBorder="1" applyProtection="1">
      <protection hidden="1"/>
    </xf>
    <xf numFmtId="165" fontId="3" fillId="3" borderId="9" xfId="1" applyNumberFormat="1" applyFont="1" applyFill="1" applyBorder="1" applyProtection="1">
      <protection hidden="1"/>
    </xf>
    <xf numFmtId="164" fontId="5" fillId="3" borderId="9" xfId="1" applyFont="1" applyFill="1" applyBorder="1" applyProtection="1">
      <protection hidden="1"/>
    </xf>
    <xf numFmtId="9" fontId="5" fillId="3" borderId="9" xfId="0" applyNumberFormat="1" applyFont="1" applyFill="1" applyBorder="1" applyProtection="1">
      <protection hidden="1"/>
    </xf>
    <xf numFmtId="0" fontId="5" fillId="3" borderId="9" xfId="0" applyFont="1" applyFill="1" applyBorder="1" applyProtection="1">
      <protection hidden="1"/>
    </xf>
    <xf numFmtId="164" fontId="3" fillId="3" borderId="10" xfId="1" applyFont="1" applyFill="1" applyBorder="1" applyProtection="1">
      <protection hidden="1"/>
    </xf>
    <xf numFmtId="49" fontId="5" fillId="2" borderId="11" xfId="0" applyNumberFormat="1" applyFont="1" applyFill="1" applyBorder="1" applyAlignment="1" applyProtection="1">
      <alignment horizontal="center"/>
      <protection hidden="1"/>
    </xf>
    <xf numFmtId="0" fontId="8" fillId="2" borderId="14" xfId="0" applyFont="1" applyFill="1" applyBorder="1" applyAlignment="1" applyProtection="1">
      <alignment horizontal="left" wrapText="1"/>
      <protection hidden="1"/>
    </xf>
    <xf numFmtId="0" fontId="3" fillId="2" borderId="17" xfId="0" applyFont="1" applyFill="1" applyBorder="1" applyProtection="1">
      <protection hidden="1"/>
    </xf>
    <xf numFmtId="164" fontId="3" fillId="2" borderId="17" xfId="1" applyFont="1" applyFill="1" applyBorder="1" applyProtection="1">
      <protection hidden="1"/>
    </xf>
    <xf numFmtId="165" fontId="3" fillId="2" borderId="17" xfId="1" applyNumberFormat="1" applyFont="1" applyFill="1" applyBorder="1" applyProtection="1">
      <protection hidden="1"/>
    </xf>
    <xf numFmtId="164" fontId="5" fillId="2" borderId="17" xfId="1" applyFont="1" applyFill="1" applyBorder="1" applyProtection="1">
      <protection hidden="1"/>
    </xf>
    <xf numFmtId="165" fontId="5" fillId="2" borderId="17" xfId="1" applyNumberFormat="1" applyFont="1" applyFill="1" applyBorder="1" applyProtection="1">
      <protection hidden="1"/>
    </xf>
    <xf numFmtId="164" fontId="3" fillId="2" borderId="17" xfId="1" applyNumberFormat="1" applyFont="1" applyFill="1" applyBorder="1" applyProtection="1">
      <protection hidden="1"/>
    </xf>
    <xf numFmtId="49" fontId="9" fillId="2" borderId="12" xfId="0" applyNumberFormat="1" applyFont="1" applyFill="1" applyBorder="1" applyAlignment="1" applyProtection="1">
      <alignment horizontal="center"/>
      <protection hidden="1"/>
    </xf>
    <xf numFmtId="0" fontId="10" fillId="2" borderId="15" xfId="0" applyFont="1" applyFill="1" applyBorder="1" applyAlignment="1" applyProtection="1">
      <alignment horizontal="left" wrapText="1"/>
      <protection hidden="1"/>
    </xf>
    <xf numFmtId="0" fontId="11" fillId="2" borderId="18" xfId="0" applyFont="1" applyFill="1" applyBorder="1" applyProtection="1">
      <protection hidden="1"/>
    </xf>
    <xf numFmtId="164" fontId="11" fillId="2" borderId="18" xfId="1" applyFont="1" applyFill="1" applyBorder="1" applyProtection="1">
      <protection hidden="1"/>
    </xf>
    <xf numFmtId="165" fontId="5" fillId="2" borderId="18" xfId="1" applyNumberFormat="1" applyFont="1" applyFill="1" applyBorder="1" applyAlignment="1" applyProtection="1">
      <alignment wrapText="1"/>
      <protection hidden="1"/>
    </xf>
    <xf numFmtId="164" fontId="5" fillId="2" borderId="18" xfId="1" applyFont="1" applyFill="1" applyBorder="1" applyProtection="1">
      <protection hidden="1"/>
    </xf>
    <xf numFmtId="165" fontId="5" fillId="2" borderId="18" xfId="1" applyNumberFormat="1" applyFont="1" applyFill="1" applyBorder="1" applyProtection="1">
      <protection hidden="1"/>
    </xf>
    <xf numFmtId="164" fontId="5" fillId="2" borderId="18" xfId="1" applyNumberFormat="1" applyFont="1" applyFill="1" applyBorder="1" applyProtection="1">
      <protection hidden="1"/>
    </xf>
    <xf numFmtId="164" fontId="5" fillId="2" borderId="18" xfId="1" applyFont="1" applyFill="1" applyBorder="1" applyAlignment="1" applyProtection="1">
      <alignment wrapText="1"/>
      <protection hidden="1"/>
    </xf>
    <xf numFmtId="164" fontId="9" fillId="2" borderId="18" xfId="1" applyFont="1" applyFill="1" applyBorder="1" applyProtection="1">
      <protection hidden="1"/>
    </xf>
    <xf numFmtId="49" fontId="12" fillId="2" borderId="12" xfId="0" applyNumberFormat="1" applyFont="1" applyFill="1" applyBorder="1" applyProtection="1">
      <protection hidden="1"/>
    </xf>
    <xf numFmtId="0" fontId="5" fillId="2" borderId="15" xfId="0" applyFont="1" applyFill="1" applyBorder="1" applyAlignment="1" applyProtection="1">
      <alignment wrapText="1"/>
      <protection hidden="1"/>
    </xf>
    <xf numFmtId="0" fontId="5" fillId="2" borderId="18" xfId="1" applyNumberFormat="1" applyFont="1" applyFill="1" applyBorder="1" applyProtection="1">
      <protection hidden="1"/>
    </xf>
    <xf numFmtId="49" fontId="5" fillId="2" borderId="12" xfId="0" applyNumberFormat="1" applyFont="1" applyFill="1" applyBorder="1" applyProtection="1">
      <protection hidden="1"/>
    </xf>
    <xf numFmtId="49" fontId="5" fillId="2" borderId="12" xfId="0" applyNumberFormat="1" applyFont="1" applyFill="1" applyBorder="1" applyAlignment="1" applyProtection="1">
      <alignment horizontal="left"/>
      <protection hidden="1"/>
    </xf>
    <xf numFmtId="0" fontId="13" fillId="2" borderId="0" xfId="0" applyFont="1" applyFill="1" applyBorder="1" applyProtection="1">
      <protection hidden="1"/>
    </xf>
    <xf numFmtId="49" fontId="5" fillId="2" borderId="13" xfId="0" applyNumberFormat="1" applyFont="1" applyFill="1" applyBorder="1" applyProtection="1">
      <protection hidden="1"/>
    </xf>
    <xf numFmtId="0" fontId="5" fillId="2" borderId="16" xfId="0" applyFont="1" applyFill="1" applyBorder="1" applyAlignment="1" applyProtection="1">
      <alignment wrapText="1"/>
      <protection hidden="1"/>
    </xf>
    <xf numFmtId="164" fontId="5" fillId="2" borderId="19" xfId="1" applyFont="1" applyFill="1" applyBorder="1" applyProtection="1">
      <protection hidden="1"/>
    </xf>
    <xf numFmtId="165" fontId="5" fillId="2" borderId="19" xfId="1" applyNumberFormat="1" applyFont="1" applyFill="1" applyBorder="1" applyProtection="1">
      <protection hidden="1"/>
    </xf>
    <xf numFmtId="164" fontId="5" fillId="2" borderId="19" xfId="1" applyNumberFormat="1" applyFont="1" applyFill="1" applyBorder="1" applyProtection="1">
      <protection hidden="1"/>
    </xf>
    <xf numFmtId="49" fontId="5" fillId="2" borderId="11" xfId="0" applyNumberFormat="1" applyFont="1" applyFill="1" applyBorder="1" applyProtection="1">
      <protection hidden="1"/>
    </xf>
    <xf numFmtId="0" fontId="14" fillId="2" borderId="14" xfId="0" applyFont="1" applyFill="1" applyBorder="1" applyAlignment="1" applyProtection="1">
      <alignment wrapText="1"/>
      <protection hidden="1"/>
    </xf>
    <xf numFmtId="0" fontId="12" fillId="2" borderId="17" xfId="0" applyFont="1" applyFill="1" applyBorder="1" applyProtection="1">
      <protection hidden="1"/>
    </xf>
    <xf numFmtId="164" fontId="5" fillId="2" borderId="17" xfId="1" applyNumberFormat="1" applyFont="1" applyFill="1" applyBorder="1" applyProtection="1">
      <protection hidden="1"/>
    </xf>
    <xf numFmtId="0" fontId="12" fillId="2" borderId="18" xfId="0" applyNumberFormat="1" applyFont="1" applyFill="1" applyBorder="1" applyProtection="1">
      <protection hidden="1"/>
    </xf>
    <xf numFmtId="0" fontId="5" fillId="2" borderId="0" xfId="0" applyFont="1" applyFill="1" applyBorder="1" applyProtection="1">
      <protection hidden="1"/>
    </xf>
    <xf numFmtId="49" fontId="15" fillId="2" borderId="12" xfId="0" applyNumberFormat="1" applyFont="1" applyFill="1" applyBorder="1" applyProtection="1">
      <protection hidden="1"/>
    </xf>
    <xf numFmtId="164" fontId="15" fillId="2" borderId="18" xfId="1" applyFont="1" applyFill="1" applyBorder="1" applyProtection="1">
      <protection hidden="1"/>
    </xf>
    <xf numFmtId="165" fontId="15" fillId="2" borderId="18" xfId="1" applyNumberFormat="1" applyFont="1" applyFill="1" applyBorder="1" applyProtection="1">
      <protection hidden="1"/>
    </xf>
    <xf numFmtId="49" fontId="3" fillId="2" borderId="13" xfId="0" applyNumberFormat="1" applyFont="1" applyFill="1" applyBorder="1" applyProtection="1">
      <protection hidden="1"/>
    </xf>
    <xf numFmtId="0" fontId="3" fillId="2" borderId="16" xfId="0" applyFont="1" applyFill="1" applyBorder="1" applyAlignment="1" applyProtection="1">
      <alignment wrapText="1"/>
      <protection hidden="1"/>
    </xf>
    <xf numFmtId="0" fontId="3" fillId="2" borderId="19" xfId="0" applyFont="1" applyFill="1" applyBorder="1" applyProtection="1">
      <protection hidden="1"/>
    </xf>
    <xf numFmtId="164" fontId="3" fillId="2" borderId="19" xfId="1" applyFont="1" applyFill="1" applyBorder="1" applyProtection="1">
      <protection hidden="1"/>
    </xf>
    <xf numFmtId="165" fontId="3" fillId="2" borderId="19" xfId="1" applyNumberFormat="1" applyFont="1" applyFill="1" applyBorder="1" applyProtection="1">
      <protection hidden="1"/>
    </xf>
    <xf numFmtId="164" fontId="3" fillId="2" borderId="19" xfId="1" applyNumberFormat="1" applyFont="1" applyFill="1" applyBorder="1" applyProtection="1">
      <protection hidden="1"/>
    </xf>
    <xf numFmtId="0" fontId="3" fillId="2" borderId="4" xfId="0" applyFont="1" applyFill="1" applyBorder="1" applyAlignment="1" applyProtection="1">
      <alignment wrapText="1"/>
      <protection hidden="1"/>
    </xf>
    <xf numFmtId="0" fontId="3" fillId="2" borderId="4" xfId="1" applyNumberFormat="1" applyFont="1" applyFill="1" applyBorder="1" applyAlignment="1" applyProtection="1">
      <alignment wrapText="1"/>
      <protection hidden="1"/>
    </xf>
    <xf numFmtId="164" fontId="3" fillId="2" borderId="4" xfId="1" applyFont="1" applyFill="1" applyBorder="1" applyAlignment="1" applyProtection="1">
      <alignment wrapText="1"/>
      <protection hidden="1"/>
    </xf>
    <xf numFmtId="165" fontId="3" fillId="2" borderId="4" xfId="1" applyNumberFormat="1" applyFont="1" applyFill="1" applyBorder="1" applyAlignment="1" applyProtection="1">
      <alignment wrapText="1"/>
      <protection hidden="1"/>
    </xf>
    <xf numFmtId="164" fontId="3" fillId="2" borderId="4" xfId="1" applyNumberFormat="1" applyFont="1" applyFill="1" applyBorder="1" applyAlignment="1" applyProtection="1">
      <alignment wrapText="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0" fontId="19" fillId="2" borderId="0" xfId="0" applyFont="1" applyFill="1" applyBorder="1" applyAlignment="1" applyProtection="1">
      <alignment wrapText="1"/>
      <protection hidden="1"/>
    </xf>
    <xf numFmtId="0" fontId="18" fillId="2" borderId="0" xfId="0" applyFont="1" applyFill="1" applyBorder="1" applyProtection="1">
      <protection hidden="1"/>
    </xf>
    <xf numFmtId="0" fontId="18" fillId="2" borderId="0" xfId="0" applyFont="1" applyFill="1" applyBorder="1" applyAlignment="1" applyProtection="1">
      <alignment wrapText="1"/>
      <protection hidden="1"/>
    </xf>
    <xf numFmtId="164" fontId="18" fillId="2" borderId="0" xfId="1" applyFont="1" applyFill="1" applyBorder="1" applyAlignment="1" applyProtection="1">
      <alignment wrapText="1"/>
      <protection hidden="1"/>
    </xf>
    <xf numFmtId="165" fontId="18" fillId="2" borderId="0" xfId="1" applyNumberFormat="1" applyFont="1" applyFill="1" applyBorder="1" applyAlignment="1" applyProtection="1">
      <alignment wrapText="1"/>
      <protection hidden="1"/>
    </xf>
    <xf numFmtId="164" fontId="18" fillId="2" borderId="0" xfId="1" applyNumberFormat="1" applyFont="1" applyFill="1" applyBorder="1" applyAlignment="1" applyProtection="1">
      <alignment wrapText="1"/>
      <protection hidden="1"/>
    </xf>
    <xf numFmtId="0" fontId="7" fillId="4" borderId="5" xfId="0" applyFont="1" applyFill="1" applyBorder="1" applyProtection="1">
      <protection hidden="1"/>
    </xf>
    <xf numFmtId="0" fontId="3" fillId="4" borderId="4" xfId="0" applyFont="1" applyFill="1" applyBorder="1" applyAlignment="1" applyProtection="1">
      <alignment wrapText="1"/>
      <protection hidden="1"/>
    </xf>
    <xf numFmtId="0" fontId="3" fillId="4" borderId="4" xfId="1" applyNumberFormat="1" applyFont="1" applyFill="1" applyBorder="1" applyAlignment="1" applyProtection="1">
      <alignment wrapText="1"/>
      <protection hidden="1"/>
    </xf>
    <xf numFmtId="164" fontId="3" fillId="4" borderId="4" xfId="1" applyFont="1" applyFill="1" applyBorder="1" applyAlignment="1" applyProtection="1">
      <alignment wrapText="1"/>
      <protection hidden="1"/>
    </xf>
    <xf numFmtId="165" fontId="3" fillId="4" borderId="4" xfId="1" applyNumberFormat="1" applyFont="1" applyFill="1" applyBorder="1" applyAlignment="1" applyProtection="1">
      <alignment wrapText="1"/>
      <protection hidden="1"/>
    </xf>
    <xf numFmtId="164" fontId="3" fillId="4" borderId="4" xfId="1" applyNumberFormat="1" applyFont="1" applyFill="1" applyBorder="1" applyAlignment="1" applyProtection="1">
      <alignment wrapText="1"/>
      <protection hidden="1"/>
    </xf>
    <xf numFmtId="0" fontId="19" fillId="4" borderId="2" xfId="0" applyFont="1" applyFill="1" applyBorder="1" applyAlignment="1" applyProtection="1">
      <protection hidden="1"/>
    </xf>
    <xf numFmtId="0" fontId="19" fillId="4" borderId="0" xfId="0" applyFont="1" applyFill="1" applyBorder="1" applyAlignment="1" applyProtection="1">
      <alignment wrapText="1"/>
      <protection hidden="1"/>
    </xf>
    <xf numFmtId="164" fontId="19" fillId="4" borderId="0" xfId="0" applyNumberFormat="1" applyFont="1" applyFill="1" applyBorder="1" applyAlignment="1" applyProtection="1">
      <alignment wrapText="1"/>
      <protection hidden="1"/>
    </xf>
    <xf numFmtId="0" fontId="3" fillId="4" borderId="6" xfId="0" applyFont="1" applyFill="1" applyBorder="1" applyProtection="1">
      <protection hidden="1"/>
    </xf>
    <xf numFmtId="0" fontId="3" fillId="4" borderId="3" xfId="0" applyFont="1" applyFill="1" applyBorder="1" applyAlignment="1" applyProtection="1">
      <alignment wrapText="1"/>
      <protection hidden="1"/>
    </xf>
    <xf numFmtId="0" fontId="3" fillId="4" borderId="3" xfId="1" applyNumberFormat="1" applyFont="1" applyFill="1" applyBorder="1" applyAlignment="1" applyProtection="1">
      <alignment wrapText="1"/>
      <protection hidden="1"/>
    </xf>
    <xf numFmtId="164" fontId="3" fillId="4" borderId="3" xfId="1" applyFont="1" applyFill="1" applyBorder="1" applyAlignment="1" applyProtection="1">
      <alignment wrapText="1"/>
      <protection hidden="1"/>
    </xf>
    <xf numFmtId="165" fontId="3" fillId="4" borderId="3" xfId="1" applyNumberFormat="1" applyFont="1" applyFill="1" applyBorder="1" applyAlignment="1" applyProtection="1">
      <alignment wrapText="1"/>
      <protection hidden="1"/>
    </xf>
    <xf numFmtId="164" fontId="3" fillId="4" borderId="3" xfId="1" applyNumberFormat="1" applyFont="1" applyFill="1" applyBorder="1" applyAlignment="1" applyProtection="1">
      <alignment wrapText="1"/>
      <protection hidden="1"/>
    </xf>
    <xf numFmtId="49" fontId="3" fillId="2" borderId="0" xfId="0" applyNumberFormat="1" applyFont="1" applyFill="1" applyBorder="1" applyProtection="1">
      <protection hidden="1"/>
    </xf>
    <xf numFmtId="164" fontId="5" fillId="5" borderId="1" xfId="1" applyFont="1" applyFill="1" applyBorder="1" applyAlignment="1" applyProtection="1">
      <alignment wrapText="1"/>
      <protection hidden="1"/>
    </xf>
    <xf numFmtId="165" fontId="3" fillId="6" borderId="17" xfId="1" applyNumberFormat="1" applyFont="1" applyFill="1" applyBorder="1" applyProtection="1">
      <protection hidden="1"/>
    </xf>
    <xf numFmtId="0" fontId="3" fillId="6" borderId="17" xfId="0" applyFont="1" applyFill="1" applyBorder="1" applyProtection="1">
      <protection hidden="1"/>
    </xf>
    <xf numFmtId="164" fontId="3" fillId="6" borderId="17" xfId="1" applyFont="1" applyFill="1" applyBorder="1" applyProtection="1">
      <protection hidden="1"/>
    </xf>
    <xf numFmtId="165" fontId="5" fillId="6" borderId="18" xfId="1" applyNumberFormat="1" applyFont="1" applyFill="1" applyBorder="1" applyProtection="1">
      <protection hidden="1"/>
    </xf>
    <xf numFmtId="0" fontId="3" fillId="6" borderId="18" xfId="0" applyFont="1" applyFill="1" applyBorder="1" applyProtection="1">
      <protection hidden="1"/>
    </xf>
    <xf numFmtId="164" fontId="5" fillId="6" borderId="18" xfId="1" applyFont="1" applyFill="1" applyBorder="1" applyProtection="1">
      <protection hidden="1"/>
    </xf>
    <xf numFmtId="165" fontId="5" fillId="6" borderId="19" xfId="1" applyNumberFormat="1" applyFont="1" applyFill="1" applyBorder="1" applyProtection="1">
      <protection hidden="1"/>
    </xf>
    <xf numFmtId="164" fontId="5" fillId="6" borderId="19" xfId="1" applyFont="1" applyFill="1" applyBorder="1" applyProtection="1">
      <protection hidden="1"/>
    </xf>
    <xf numFmtId="0" fontId="3" fillId="6" borderId="19" xfId="0" applyFont="1" applyFill="1" applyBorder="1" applyProtection="1">
      <protection hidden="1"/>
    </xf>
    <xf numFmtId="165" fontId="3" fillId="6" borderId="19" xfId="1" applyNumberFormat="1" applyFont="1" applyFill="1" applyBorder="1" applyProtection="1">
      <protection hidden="1"/>
    </xf>
    <xf numFmtId="164" fontId="19" fillId="4" borderId="0" xfId="1" applyFont="1" applyFill="1" applyBorder="1" applyAlignment="1" applyProtection="1">
      <alignment wrapText="1"/>
      <protection hidden="1"/>
    </xf>
    <xf numFmtId="165" fontId="5" fillId="0" borderId="18" xfId="1" applyNumberFormat="1" applyFont="1" applyFill="1" applyBorder="1" applyAlignment="1" applyProtection="1">
      <alignment wrapText="1"/>
      <protection hidden="1"/>
    </xf>
    <xf numFmtId="164" fontId="2" fillId="3" borderId="9" xfId="1" applyFont="1" applyFill="1" applyBorder="1" applyAlignment="1" applyProtection="1">
      <protection hidden="1"/>
    </xf>
    <xf numFmtId="164" fontId="5" fillId="0" borderId="18" xfId="1" applyFont="1" applyFill="1" applyBorder="1" applyAlignment="1" applyProtection="1">
      <alignment wrapText="1"/>
      <protection hidden="1"/>
    </xf>
    <xf numFmtId="164" fontId="5" fillId="0" borderId="18" xfId="1" applyFont="1" applyFill="1" applyBorder="1" applyProtection="1">
      <protection hidden="1"/>
    </xf>
    <xf numFmtId="165" fontId="5" fillId="0" borderId="18" xfId="1" applyNumberFormat="1" applyFont="1" applyFill="1" applyBorder="1" applyProtection="1">
      <protection hidden="1"/>
    </xf>
    <xf numFmtId="164" fontId="5" fillId="0" borderId="18" xfId="1" applyNumberFormat="1" applyFont="1" applyFill="1" applyBorder="1" applyAlignment="1" applyProtection="1">
      <alignment wrapText="1"/>
      <protection hidden="1"/>
    </xf>
    <xf numFmtId="0" fontId="6" fillId="3" borderId="3" xfId="0" applyFont="1" applyFill="1" applyBorder="1" applyAlignment="1" applyProtection="1">
      <alignment horizontal="center" wrapText="1"/>
      <protection hidden="1"/>
    </xf>
    <xf numFmtId="0" fontId="5" fillId="4" borderId="1" xfId="1" applyNumberFormat="1" applyFont="1" applyFill="1" applyBorder="1" applyAlignment="1" applyProtection="1">
      <alignment horizontal="center" wrapText="1"/>
      <protection hidden="1"/>
    </xf>
    <xf numFmtId="0" fontId="5" fillId="4" borderId="1" xfId="0" applyFont="1" applyFill="1" applyBorder="1" applyAlignment="1" applyProtection="1">
      <alignment horizontal="center" wrapText="1"/>
      <protection hidden="1"/>
    </xf>
    <xf numFmtId="164" fontId="5" fillId="4" borderId="1" xfId="1" applyNumberFormat="1" applyFont="1" applyFill="1" applyBorder="1" applyAlignment="1" applyProtection="1">
      <alignment horizontal="center" wrapText="1"/>
      <protection hidden="1"/>
    </xf>
    <xf numFmtId="0" fontId="5" fillId="5" borderId="1" xfId="1" applyNumberFormat="1" applyFont="1" applyFill="1" applyBorder="1" applyAlignment="1" applyProtection="1">
      <alignment horizontal="center" wrapText="1"/>
      <protection hidden="1"/>
    </xf>
    <xf numFmtId="164" fontId="5" fillId="5" borderId="1" xfId="1" applyNumberFormat="1" applyFont="1" applyFill="1" applyBorder="1" applyAlignment="1" applyProtection="1">
      <alignment wrapText="1"/>
      <protection hidden="1"/>
    </xf>
    <xf numFmtId="0" fontId="7" fillId="4" borderId="1" xfId="1" applyNumberFormat="1" applyFont="1" applyFill="1" applyBorder="1" applyAlignment="1" applyProtection="1">
      <alignment horizontal="center" wrapText="1"/>
      <protection hidden="1"/>
    </xf>
    <xf numFmtId="164" fontId="7" fillId="4" borderId="21" xfId="1" applyFont="1" applyFill="1" applyBorder="1" applyAlignment="1" applyProtection="1">
      <alignment horizontal="center" wrapText="1"/>
      <protection hidden="1"/>
    </xf>
    <xf numFmtId="165" fontId="7" fillId="4" borderId="21" xfId="1" applyNumberFormat="1" applyFont="1" applyFill="1" applyBorder="1" applyAlignment="1" applyProtection="1">
      <alignment horizontal="center" wrapText="1"/>
      <protection hidden="1"/>
    </xf>
    <xf numFmtId="164" fontId="7" fillId="4" borderId="21" xfId="1" applyNumberFormat="1" applyFont="1" applyFill="1" applyBorder="1" applyAlignment="1" applyProtection="1">
      <alignment horizontal="center" wrapText="1"/>
      <protection hidden="1"/>
    </xf>
    <xf numFmtId="49" fontId="5" fillId="0" borderId="12" xfId="0" applyNumberFormat="1" applyFont="1" applyFill="1" applyBorder="1" applyProtection="1">
      <protection hidden="1"/>
    </xf>
    <xf numFmtId="0" fontId="5" fillId="0" borderId="15" xfId="0" applyFont="1" applyFill="1" applyBorder="1" applyAlignment="1" applyProtection="1">
      <alignment wrapText="1"/>
      <protection hidden="1"/>
    </xf>
    <xf numFmtId="0" fontId="5" fillId="0" borderId="18" xfId="1" applyNumberFormat="1" applyFont="1" applyFill="1" applyBorder="1" applyProtection="1">
      <protection hidden="1"/>
    </xf>
    <xf numFmtId="0" fontId="16" fillId="2" borderId="5" xfId="0" applyFont="1" applyFill="1" applyBorder="1" applyAlignment="1" applyProtection="1">
      <protection hidden="1"/>
    </xf>
    <xf numFmtId="0" fontId="3" fillId="2" borderId="2" xfId="0" applyFont="1" applyFill="1" applyBorder="1" applyAlignment="1" applyProtection="1">
      <protection hidden="1"/>
    </xf>
    <xf numFmtId="0" fontId="19" fillId="2" borderId="2" xfId="0" applyFont="1" applyFill="1" applyBorder="1" applyAlignment="1" applyProtection="1">
      <protection hidden="1"/>
    </xf>
    <xf numFmtId="0" fontId="19" fillId="2" borderId="0" xfId="0" applyFont="1" applyFill="1" applyBorder="1" applyAlignment="1" applyProtection="1">
      <protection hidden="1"/>
    </xf>
    <xf numFmtId="0" fontId="19" fillId="2" borderId="0" xfId="0" applyFont="1" applyFill="1" applyBorder="1" applyAlignment="1" applyProtection="1">
      <alignment horizontal="left" wrapText="1"/>
      <protection hidden="1"/>
    </xf>
    <xf numFmtId="164" fontId="19" fillId="2" borderId="0" xfId="1" applyNumberFormat="1" applyFont="1" applyFill="1" applyBorder="1" applyAlignment="1" applyProtection="1">
      <alignment wrapText="1"/>
      <protection hidden="1"/>
    </xf>
    <xf numFmtId="164" fontId="19" fillId="2" borderId="0" xfId="1" applyFont="1" applyFill="1" applyBorder="1" applyAlignment="1" applyProtection="1">
      <alignment wrapText="1"/>
      <protection hidden="1"/>
    </xf>
    <xf numFmtId="0" fontId="19" fillId="2" borderId="2" xfId="0" applyFont="1" applyFill="1" applyBorder="1" applyAlignment="1" applyProtection="1">
      <alignment horizontal="left"/>
      <protection hidden="1"/>
    </xf>
    <xf numFmtId="0" fontId="17" fillId="2" borderId="2" xfId="0" applyFont="1" applyFill="1" applyBorder="1" applyAlignment="1" applyProtection="1">
      <protection hidden="1"/>
    </xf>
    <xf numFmtId="0" fontId="21" fillId="2" borderId="2" xfId="0" applyFont="1" applyFill="1" applyBorder="1" applyAlignment="1" applyProtection="1">
      <protection hidden="1"/>
    </xf>
    <xf numFmtId="0" fontId="22" fillId="2" borderId="2" xfId="0" applyFont="1" applyFill="1" applyBorder="1" applyAlignment="1" applyProtection="1">
      <protection hidden="1"/>
    </xf>
    <xf numFmtId="0" fontId="23" fillId="2" borderId="0" xfId="0" applyFont="1" applyFill="1" applyBorder="1" applyAlignment="1" applyProtection="1">
      <alignment wrapText="1"/>
      <protection hidden="1"/>
    </xf>
    <xf numFmtId="164" fontId="23" fillId="2" borderId="0" xfId="1" applyFont="1" applyFill="1" applyBorder="1" applyAlignment="1" applyProtection="1">
      <alignment wrapText="1"/>
      <protection hidden="1"/>
    </xf>
    <xf numFmtId="165" fontId="23" fillId="2" borderId="0" xfId="1" applyNumberFormat="1" applyFont="1" applyFill="1" applyBorder="1" applyAlignment="1" applyProtection="1">
      <alignment wrapText="1"/>
      <protection hidden="1"/>
    </xf>
    <xf numFmtId="164" fontId="23" fillId="2" borderId="0" xfId="1" applyNumberFormat="1" applyFont="1" applyFill="1" applyBorder="1" applyAlignment="1" applyProtection="1">
      <alignment wrapText="1"/>
      <protection hidden="1"/>
    </xf>
    <xf numFmtId="0" fontId="24" fillId="2" borderId="2" xfId="0" applyFont="1" applyFill="1" applyBorder="1" applyAlignment="1" applyProtection="1">
      <protection hidden="1"/>
    </xf>
    <xf numFmtId="0" fontId="25" fillId="2" borderId="2" xfId="0" applyFont="1" applyFill="1" applyBorder="1" applyAlignment="1" applyProtection="1">
      <protection hidden="1"/>
    </xf>
    <xf numFmtId="164" fontId="19" fillId="4" borderId="0" xfId="1" applyNumberFormat="1" applyFont="1" applyFill="1" applyBorder="1" applyAlignment="1" applyProtection="1">
      <alignment wrapText="1"/>
      <protection hidden="1"/>
    </xf>
    <xf numFmtId="0" fontId="3" fillId="4" borderId="2" xfId="0" applyFont="1" applyFill="1" applyBorder="1" applyProtection="1">
      <protection hidden="1"/>
    </xf>
    <xf numFmtId="0" fontId="3" fillId="4" borderId="0" xfId="0" applyFont="1" applyFill="1" applyBorder="1" applyAlignment="1" applyProtection="1">
      <alignment wrapText="1"/>
      <protection hidden="1"/>
    </xf>
    <xf numFmtId="0" fontId="3" fillId="4" borderId="0" xfId="1" applyNumberFormat="1" applyFont="1" applyFill="1" applyBorder="1" applyAlignment="1" applyProtection="1">
      <alignment wrapText="1"/>
      <protection hidden="1"/>
    </xf>
    <xf numFmtId="164" fontId="3" fillId="4" borderId="0" xfId="1" applyFont="1" applyFill="1" applyBorder="1" applyAlignment="1" applyProtection="1">
      <alignment wrapText="1"/>
      <protection hidden="1"/>
    </xf>
    <xf numFmtId="165" fontId="3" fillId="4" borderId="0" xfId="1" applyNumberFormat="1" applyFont="1" applyFill="1" applyBorder="1" applyAlignment="1" applyProtection="1">
      <alignment wrapText="1"/>
      <protection hidden="1"/>
    </xf>
    <xf numFmtId="164" fontId="3" fillId="4" borderId="0" xfId="1" applyNumberFormat="1" applyFont="1" applyFill="1" applyBorder="1" applyAlignment="1" applyProtection="1">
      <alignment wrapText="1"/>
      <protection hidden="1"/>
    </xf>
    <xf numFmtId="0" fontId="3" fillId="2" borderId="0" xfId="0" applyFont="1" applyFill="1" applyBorder="1" applyAlignment="1" applyProtection="1">
      <alignment horizontal="left" wrapText="1"/>
      <protection hidden="1"/>
    </xf>
    <xf numFmtId="164" fontId="5" fillId="2" borderId="0" xfId="1" applyFont="1" applyFill="1" applyBorder="1" applyAlignment="1" applyProtection="1">
      <alignment wrapText="1"/>
      <protection hidden="1"/>
    </xf>
    <xf numFmtId="165" fontId="5" fillId="2" borderId="0" xfId="1" applyNumberFormat="1" applyFont="1" applyFill="1" applyBorder="1" applyAlignment="1" applyProtection="1">
      <alignment wrapText="1"/>
      <protection hidden="1"/>
    </xf>
    <xf numFmtId="0" fontId="3" fillId="2" borderId="0" xfId="0" applyNumberFormat="1" applyFont="1" applyFill="1" applyBorder="1" applyProtection="1">
      <protection hidden="1"/>
    </xf>
    <xf numFmtId="164" fontId="11" fillId="2" borderId="0" xfId="1" applyFont="1" applyFill="1" applyBorder="1" applyProtection="1">
      <protection hidden="1"/>
    </xf>
    <xf numFmtId="166" fontId="11" fillId="2" borderId="0" xfId="0" applyNumberFormat="1" applyFont="1" applyFill="1" applyBorder="1" applyProtection="1">
      <protection hidden="1"/>
    </xf>
    <xf numFmtId="165" fontId="11" fillId="2" borderId="0" xfId="1" applyNumberFormat="1" applyFont="1" applyFill="1" applyBorder="1" applyProtection="1">
      <protection hidden="1"/>
    </xf>
    <xf numFmtId="0" fontId="11" fillId="2" borderId="0" xfId="0" applyFont="1" applyFill="1" applyBorder="1" applyProtection="1">
      <protection hidden="1"/>
    </xf>
    <xf numFmtId="164" fontId="12" fillId="2" borderId="17" xfId="1" applyFont="1" applyFill="1" applyBorder="1" applyProtection="1">
      <protection hidden="1"/>
    </xf>
    <xf numFmtId="165" fontId="5" fillId="6" borderId="17" xfId="1" applyNumberFormat="1" applyFont="1" applyFill="1" applyBorder="1" applyProtection="1">
      <protection hidden="1"/>
    </xf>
    <xf numFmtId="164" fontId="9" fillId="6" borderId="17" xfId="1" applyFont="1" applyFill="1" applyBorder="1" applyProtection="1">
      <protection hidden="1"/>
    </xf>
    <xf numFmtId="164" fontId="9" fillId="2" borderId="17" xfId="1" applyFont="1" applyFill="1" applyBorder="1" applyProtection="1">
      <protection hidden="1"/>
    </xf>
    <xf numFmtId="49" fontId="5" fillId="2" borderId="15" xfId="0" applyNumberFormat="1" applyFont="1" applyFill="1" applyBorder="1" applyAlignment="1" applyProtection="1">
      <alignment wrapText="1"/>
      <protection hidden="1"/>
    </xf>
    <xf numFmtId="164" fontId="26" fillId="2" borderId="18" xfId="1" applyFont="1" applyFill="1" applyBorder="1" applyProtection="1">
      <protection hidden="1"/>
    </xf>
    <xf numFmtId="165" fontId="26" fillId="0" borderId="18" xfId="1" applyNumberFormat="1" applyFont="1" applyFill="1" applyBorder="1" applyProtection="1">
      <protection hidden="1"/>
    </xf>
    <xf numFmtId="164" fontId="26" fillId="6" borderId="18" xfId="1" applyFont="1" applyFill="1" applyBorder="1" applyProtection="1">
      <protection hidden="1"/>
    </xf>
    <xf numFmtId="49" fontId="5" fillId="2" borderId="22" xfId="0" applyNumberFormat="1" applyFont="1" applyFill="1" applyBorder="1" applyProtection="1">
      <protection hidden="1"/>
    </xf>
    <xf numFmtId="49" fontId="5" fillId="2" borderId="23" xfId="0" applyNumberFormat="1" applyFont="1" applyFill="1" applyBorder="1" applyAlignment="1" applyProtection="1">
      <alignment wrapText="1"/>
      <protection hidden="1"/>
    </xf>
    <xf numFmtId="164" fontId="5" fillId="2" borderId="24" xfId="1" applyFont="1" applyFill="1" applyBorder="1" applyProtection="1">
      <protection hidden="1"/>
    </xf>
    <xf numFmtId="165" fontId="27" fillId="0" borderId="24" xfId="1" applyNumberFormat="1" applyFont="1" applyFill="1" applyBorder="1" applyProtection="1">
      <protection hidden="1"/>
    </xf>
    <xf numFmtId="164" fontId="26" fillId="2" borderId="24" xfId="1" applyFont="1" applyFill="1" applyBorder="1" applyProtection="1">
      <protection hidden="1"/>
    </xf>
    <xf numFmtId="165" fontId="26" fillId="0" borderId="24" xfId="1" applyNumberFormat="1" applyFont="1" applyFill="1" applyBorder="1" applyProtection="1">
      <protection hidden="1"/>
    </xf>
    <xf numFmtId="164" fontId="26" fillId="6" borderId="24" xfId="1" applyFont="1" applyFill="1" applyBorder="1" applyProtection="1">
      <protection hidden="1"/>
    </xf>
    <xf numFmtId="49" fontId="5" fillId="2" borderId="25" xfId="0" applyNumberFormat="1" applyFont="1" applyFill="1" applyBorder="1" applyProtection="1">
      <protection hidden="1"/>
    </xf>
    <xf numFmtId="164" fontId="12" fillId="2" borderId="20" xfId="1" applyFont="1" applyFill="1" applyBorder="1" applyProtection="1">
      <protection hidden="1"/>
    </xf>
    <xf numFmtId="0" fontId="12" fillId="2" borderId="26" xfId="0" applyFont="1" applyFill="1" applyBorder="1" applyAlignment="1" applyProtection="1">
      <alignment wrapText="1"/>
      <protection hidden="1"/>
    </xf>
    <xf numFmtId="49" fontId="5" fillId="2" borderId="25" xfId="0" quotePrefix="1" applyNumberFormat="1" applyFont="1" applyFill="1" applyBorder="1" applyProtection="1">
      <protection hidden="1"/>
    </xf>
    <xf numFmtId="0" fontId="20" fillId="4" borderId="1" xfId="0" applyFont="1" applyFill="1" applyBorder="1"/>
    <xf numFmtId="0" fontId="20" fillId="4" borderId="1" xfId="0" applyFont="1" applyFill="1" applyBorder="1" applyAlignment="1">
      <alignment horizontal="center"/>
    </xf>
    <xf numFmtId="0" fontId="20" fillId="4" borderId="1" xfId="0" quotePrefix="1" applyFont="1" applyFill="1" applyBorder="1" applyAlignment="1">
      <alignment horizontal="center"/>
    </xf>
    <xf numFmtId="0" fontId="20" fillId="4" borderId="1" xfId="0" applyFont="1" applyFill="1" applyBorder="1" applyAlignment="1">
      <alignment horizontal="center" wrapText="1"/>
    </xf>
    <xf numFmtId="165" fontId="20" fillId="4" borderId="1" xfId="1" applyNumberFormat="1" applyFont="1" applyFill="1" applyBorder="1" applyAlignment="1">
      <alignment horizontal="center"/>
    </xf>
    <xf numFmtId="167" fontId="20" fillId="4" borderId="1" xfId="1" applyNumberFormat="1" applyFont="1" applyFill="1" applyBorder="1" applyAlignment="1">
      <alignment horizontal="center" wrapText="1"/>
    </xf>
    <xf numFmtId="168" fontId="20" fillId="4" borderId="1" xfId="1" applyNumberFormat="1" applyFont="1" applyFill="1" applyBorder="1" applyAlignment="1">
      <alignment horizontal="center" wrapText="1"/>
    </xf>
    <xf numFmtId="0" fontId="20" fillId="0" borderId="0" xfId="0" applyFont="1" applyFill="1"/>
    <xf numFmtId="0" fontId="20" fillId="7" borderId="1" xfId="0" applyFont="1" applyFill="1" applyBorder="1"/>
    <xf numFmtId="0" fontId="20" fillId="7" borderId="1" xfId="0" applyFont="1" applyFill="1" applyBorder="1" applyAlignment="1">
      <alignment horizontal="center"/>
    </xf>
    <xf numFmtId="0" fontId="28" fillId="7" borderId="1" xfId="0" applyFont="1" applyFill="1" applyBorder="1" applyAlignment="1">
      <alignment horizontal="center"/>
    </xf>
    <xf numFmtId="0" fontId="28" fillId="7" borderId="1" xfId="0" applyFont="1" applyFill="1" applyBorder="1"/>
    <xf numFmtId="165" fontId="28" fillId="7" borderId="1" xfId="1" applyNumberFormat="1" applyFont="1" applyFill="1" applyBorder="1" applyAlignment="1">
      <alignment horizontal="center"/>
    </xf>
    <xf numFmtId="167" fontId="28" fillId="7" borderId="1" xfId="1" applyNumberFormat="1" applyFont="1" applyFill="1" applyBorder="1" applyAlignment="1">
      <alignment horizontal="center" wrapText="1"/>
    </xf>
    <xf numFmtId="168" fontId="28" fillId="7" borderId="1" xfId="1" applyNumberFormat="1" applyFont="1" applyFill="1" applyBorder="1" applyAlignment="1">
      <alignment horizontal="center" wrapText="1"/>
    </xf>
    <xf numFmtId="0" fontId="28" fillId="0" borderId="0" xfId="0" applyFont="1" applyFill="1"/>
    <xf numFmtId="0" fontId="20" fillId="0" borderId="1" xfId="0" applyFont="1" applyFill="1" applyBorder="1"/>
    <xf numFmtId="0" fontId="20" fillId="0" borderId="1" xfId="0" applyFont="1" applyFill="1" applyBorder="1" applyAlignment="1">
      <alignment horizontal="center"/>
    </xf>
    <xf numFmtId="0" fontId="28" fillId="0" borderId="1" xfId="0" applyFont="1" applyFill="1" applyBorder="1" applyAlignment="1">
      <alignment horizontal="center"/>
    </xf>
    <xf numFmtId="0" fontId="28" fillId="0" borderId="1" xfId="0" applyFont="1" applyFill="1" applyBorder="1"/>
    <xf numFmtId="165" fontId="28" fillId="0" borderId="1" xfId="1" applyNumberFormat="1" applyFont="1" applyFill="1" applyBorder="1" applyAlignment="1">
      <alignment horizontal="center"/>
    </xf>
    <xf numFmtId="167" fontId="28" fillId="0" borderId="1" xfId="1" applyNumberFormat="1" applyFont="1" applyFill="1" applyBorder="1" applyAlignment="1">
      <alignment horizontal="center" wrapText="1"/>
    </xf>
    <xf numFmtId="168" fontId="28" fillId="0" borderId="1" xfId="1" applyNumberFormat="1" applyFont="1" applyFill="1" applyBorder="1" applyAlignment="1">
      <alignment horizontal="center" wrapText="1"/>
    </xf>
    <xf numFmtId="0" fontId="20" fillId="7" borderId="1" xfId="0" applyFont="1" applyFill="1" applyBorder="1" applyAlignment="1">
      <alignment wrapText="1"/>
    </xf>
    <xf numFmtId="0" fontId="20" fillId="0" borderId="1" xfId="0" applyFont="1" applyFill="1" applyBorder="1" applyAlignment="1">
      <alignment wrapText="1"/>
    </xf>
    <xf numFmtId="165" fontId="29" fillId="7" borderId="1" xfId="1" applyNumberFormat="1" applyFont="1" applyFill="1" applyBorder="1" applyProtection="1">
      <protection hidden="1"/>
    </xf>
    <xf numFmtId="167" fontId="29" fillId="7" borderId="1" xfId="1" applyNumberFormat="1" applyFont="1" applyFill="1" applyBorder="1" applyAlignment="1" applyProtection="1">
      <alignment wrapText="1"/>
      <protection hidden="1"/>
    </xf>
    <xf numFmtId="168" fontId="29" fillId="7" borderId="1" xfId="1" applyNumberFormat="1" applyFont="1" applyFill="1" applyBorder="1" applyAlignment="1" applyProtection="1">
      <alignment wrapText="1"/>
      <protection hidden="1"/>
    </xf>
    <xf numFmtId="165" fontId="29" fillId="0" borderId="1" xfId="1" applyNumberFormat="1" applyFont="1" applyFill="1" applyBorder="1" applyProtection="1">
      <protection hidden="1"/>
    </xf>
    <xf numFmtId="167" fontId="29" fillId="0" borderId="1" xfId="1" applyNumberFormat="1" applyFont="1" applyFill="1" applyBorder="1" applyAlignment="1" applyProtection="1">
      <alignment wrapText="1"/>
      <protection hidden="1"/>
    </xf>
    <xf numFmtId="168" fontId="29" fillId="0" borderId="1" xfId="1" applyNumberFormat="1" applyFont="1" applyFill="1" applyBorder="1" applyAlignment="1" applyProtection="1">
      <alignment wrapText="1"/>
      <protection hidden="1"/>
    </xf>
    <xf numFmtId="0" fontId="20" fillId="0" borderId="0" xfId="0" applyFont="1" applyFill="1" applyAlignment="1">
      <alignment horizontal="center"/>
    </xf>
    <xf numFmtId="0" fontId="28" fillId="0" borderId="0" xfId="0" applyFont="1" applyFill="1" applyAlignment="1">
      <alignment horizontal="center"/>
    </xf>
    <xf numFmtId="165" fontId="28" fillId="0" borderId="0" xfId="1" applyNumberFormat="1" applyFont="1" applyFill="1" applyAlignment="1">
      <alignment horizontal="center"/>
    </xf>
    <xf numFmtId="167" fontId="28" fillId="0" borderId="0" xfId="1" applyNumberFormat="1" applyFont="1" applyFill="1" applyAlignment="1">
      <alignment horizontal="center" wrapText="1"/>
    </xf>
    <xf numFmtId="168" fontId="28" fillId="0" borderId="0" xfId="1" applyNumberFormat="1" applyFont="1" applyFill="1" applyAlignment="1">
      <alignment horizontal="center" wrapText="1"/>
    </xf>
    <xf numFmtId="49" fontId="30" fillId="2" borderId="12" xfId="0" applyNumberFormat="1" applyFont="1" applyFill="1" applyBorder="1" applyProtection="1">
      <protection hidden="1"/>
    </xf>
    <xf numFmtId="0" fontId="30" fillId="2" borderId="15" xfId="0" applyFont="1" applyFill="1" applyBorder="1" applyAlignment="1" applyProtection="1">
      <alignment wrapText="1"/>
      <protection hidden="1"/>
    </xf>
    <xf numFmtId="0" fontId="30" fillId="2" borderId="18" xfId="1" applyNumberFormat="1" applyFont="1" applyFill="1" applyBorder="1" applyAlignment="1" applyProtection="1">
      <alignment wrapText="1"/>
      <protection hidden="1"/>
    </xf>
    <xf numFmtId="164" fontId="30" fillId="2" borderId="18" xfId="1" applyFont="1" applyFill="1" applyBorder="1" applyProtection="1">
      <protection hidden="1"/>
    </xf>
    <xf numFmtId="165" fontId="30" fillId="2" borderId="18" xfId="1" applyNumberFormat="1" applyFont="1" applyFill="1" applyBorder="1" applyAlignment="1" applyProtection="1">
      <alignment wrapText="1"/>
      <protection hidden="1"/>
    </xf>
    <xf numFmtId="164" fontId="30" fillId="6" borderId="18" xfId="1" applyFont="1" applyFill="1" applyBorder="1" applyProtection="1">
      <protection hidden="1"/>
    </xf>
    <xf numFmtId="164" fontId="30" fillId="0" borderId="18" xfId="1" applyFont="1" applyFill="1" applyBorder="1" applyProtection="1">
      <protection hidden="1"/>
    </xf>
    <xf numFmtId="164" fontId="30" fillId="0" borderId="18" xfId="1" applyNumberFormat="1" applyFont="1" applyFill="1" applyBorder="1" applyAlignment="1" applyProtection="1">
      <alignment wrapText="1"/>
      <protection hidden="1"/>
    </xf>
    <xf numFmtId="165" fontId="30" fillId="0" borderId="18" xfId="1" applyNumberFormat="1" applyFont="1" applyFill="1" applyBorder="1" applyProtection="1">
      <protection hidden="1"/>
    </xf>
    <xf numFmtId="0" fontId="23" fillId="2" borderId="0" xfId="0" applyFont="1" applyFill="1" applyBorder="1" applyProtection="1">
      <protection hidden="1"/>
    </xf>
    <xf numFmtId="0" fontId="6" fillId="3" borderId="6"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6" fillId="3" borderId="6" xfId="0" applyFont="1" applyFill="1" applyBorder="1" applyAlignment="1" applyProtection="1">
      <protection hidden="1"/>
    </xf>
    <xf numFmtId="0" fontId="6" fillId="3" borderId="3" xfId="0" applyFont="1" applyFill="1" applyBorder="1" applyAlignment="1" applyProtection="1">
      <protection hidden="1"/>
    </xf>
    <xf numFmtId="164" fontId="6" fillId="3" borderId="3" xfId="1" applyFont="1" applyFill="1" applyBorder="1" applyAlignment="1" applyProtection="1">
      <protection hidden="1"/>
    </xf>
    <xf numFmtId="0" fontId="6" fillId="3" borderId="7" xfId="0" applyFont="1" applyFill="1" applyBorder="1" applyAlignment="1" applyProtection="1">
      <protection hidden="1"/>
    </xf>
    <xf numFmtId="49" fontId="3" fillId="2" borderId="6" xfId="0" applyNumberFormat="1" applyFont="1" applyFill="1" applyBorder="1" applyProtection="1">
      <protection hidden="1"/>
    </xf>
    <xf numFmtId="0" fontId="4" fillId="2" borderId="3" xfId="0" applyFont="1" applyFill="1" applyBorder="1" applyAlignment="1" applyProtection="1">
      <alignment wrapText="1"/>
      <protection hidden="1"/>
    </xf>
    <xf numFmtId="164" fontId="4" fillId="2" borderId="3" xfId="1" applyFont="1" applyFill="1" applyBorder="1" applyProtection="1">
      <protection hidden="1"/>
    </xf>
    <xf numFmtId="164" fontId="3" fillId="2" borderId="3" xfId="1" applyFont="1" applyFill="1" applyBorder="1" applyProtection="1">
      <protection hidden="1"/>
    </xf>
    <xf numFmtId="165" fontId="3" fillId="2" borderId="3" xfId="1" applyNumberFormat="1" applyFont="1" applyFill="1" applyBorder="1" applyProtection="1">
      <protection hidden="1"/>
    </xf>
    <xf numFmtId="164" fontId="5" fillId="2" borderId="3" xfId="1" applyFont="1" applyFill="1" applyBorder="1" applyProtection="1">
      <protection hidden="1"/>
    </xf>
    <xf numFmtId="165" fontId="5" fillId="2" borderId="3" xfId="1" applyNumberFormat="1" applyFont="1" applyFill="1" applyBorder="1" applyProtection="1">
      <protection hidden="1"/>
    </xf>
    <xf numFmtId="0" fontId="3" fillId="2" borderId="3" xfId="0" applyFont="1" applyFill="1" applyBorder="1" applyProtection="1">
      <protection hidden="1"/>
    </xf>
    <xf numFmtId="164" fontId="3" fillId="2" borderId="3" xfId="1" applyNumberFormat="1" applyFont="1" applyFill="1" applyBorder="1" applyProtection="1">
      <protection hidden="1"/>
    </xf>
    <xf numFmtId="165" fontId="3" fillId="2" borderId="7" xfId="1" applyNumberFormat="1" applyFont="1" applyFill="1" applyBorder="1" applyProtection="1">
      <protection hidden="1"/>
    </xf>
    <xf numFmtId="164" fontId="31" fillId="0" borderId="18" xfId="1" applyFont="1" applyFill="1" applyBorder="1" applyProtection="1">
      <protection hidden="1"/>
    </xf>
    <xf numFmtId="164" fontId="31" fillId="2" borderId="18" xfId="1" applyFont="1" applyFill="1" applyBorder="1" applyProtection="1">
      <protection hidden="1"/>
    </xf>
    <xf numFmtId="0" fontId="5" fillId="2" borderId="18" xfId="1" applyNumberFormat="1" applyFont="1" applyFill="1" applyBorder="1" applyAlignment="1" applyProtection="1">
      <alignment wrapText="1"/>
      <protection hidden="1"/>
    </xf>
    <xf numFmtId="165" fontId="3" fillId="3" borderId="10" xfId="1" applyNumberFormat="1" applyFont="1" applyFill="1" applyBorder="1" applyProtection="1">
      <protection hidden="1"/>
    </xf>
    <xf numFmtId="165" fontId="3" fillId="2" borderId="27" xfId="1" applyNumberFormat="1" applyFont="1" applyFill="1" applyBorder="1" applyAlignment="1" applyProtection="1">
      <alignment wrapText="1"/>
      <protection hidden="1"/>
    </xf>
    <xf numFmtId="165" fontId="3" fillId="2" borderId="28" xfId="1" applyNumberFormat="1" applyFont="1" applyFill="1" applyBorder="1" applyAlignment="1" applyProtection="1">
      <alignment wrapText="1"/>
      <protection hidden="1"/>
    </xf>
    <xf numFmtId="0" fontId="19" fillId="2" borderId="28" xfId="0" applyFont="1" applyFill="1" applyBorder="1" applyAlignment="1" applyProtection="1">
      <alignment wrapText="1"/>
      <protection hidden="1"/>
    </xf>
    <xf numFmtId="165" fontId="18" fillId="2" borderId="28" xfId="1" applyNumberFormat="1" applyFont="1" applyFill="1" applyBorder="1" applyAlignment="1" applyProtection="1">
      <alignment wrapText="1"/>
      <protection hidden="1"/>
    </xf>
    <xf numFmtId="165" fontId="23" fillId="2" borderId="28" xfId="1" applyNumberFormat="1" applyFont="1" applyFill="1" applyBorder="1" applyAlignment="1" applyProtection="1">
      <alignment wrapText="1"/>
      <protection hidden="1"/>
    </xf>
    <xf numFmtId="165" fontId="3" fillId="4" borderId="27" xfId="1" applyNumberFormat="1" applyFont="1" applyFill="1" applyBorder="1" applyAlignment="1" applyProtection="1">
      <alignment wrapText="1"/>
      <protection hidden="1"/>
    </xf>
    <xf numFmtId="0" fontId="19" fillId="4" borderId="28" xfId="0" applyFont="1" applyFill="1" applyBorder="1" applyAlignment="1" applyProtection="1">
      <alignment wrapText="1"/>
      <protection hidden="1"/>
    </xf>
    <xf numFmtId="165" fontId="3" fillId="4" borderId="28" xfId="1" applyNumberFormat="1" applyFont="1" applyFill="1" applyBorder="1" applyAlignment="1" applyProtection="1">
      <alignment wrapText="1"/>
      <protection hidden="1"/>
    </xf>
    <xf numFmtId="165" fontId="3" fillId="4" borderId="7" xfId="1" applyNumberFormat="1" applyFont="1" applyFill="1" applyBorder="1" applyAlignment="1" applyProtection="1">
      <alignment wrapText="1"/>
      <protection hidden="1"/>
    </xf>
    <xf numFmtId="165" fontId="26" fillId="0" borderId="18" xfId="1" applyNumberFormat="1" applyFont="1" applyFill="1" applyBorder="1" applyAlignment="1" applyProtection="1">
      <alignment wrapText="1"/>
      <protection hidden="1"/>
    </xf>
    <xf numFmtId="164" fontId="26" fillId="2" borderId="18" xfId="1" applyFont="1" applyFill="1" applyBorder="1" applyAlignment="1" applyProtection="1">
      <alignment wrapText="1"/>
      <protection hidden="1"/>
    </xf>
    <xf numFmtId="0" fontId="6" fillId="0" borderId="6" xfId="0" applyFont="1" applyFill="1" applyBorder="1" applyAlignment="1" applyProtection="1">
      <alignment horizontal="center"/>
      <protection hidden="1"/>
    </xf>
    <xf numFmtId="0" fontId="6" fillId="0" borderId="3" xfId="0" applyFont="1" applyFill="1" applyBorder="1" applyAlignment="1" applyProtection="1">
      <alignment horizontal="center"/>
      <protection hidden="1"/>
    </xf>
    <xf numFmtId="0" fontId="6" fillId="0" borderId="7" xfId="0" applyFont="1" applyFill="1" applyBorder="1" applyAlignment="1" applyProtection="1">
      <alignment horizontal="center"/>
      <protection hidden="1"/>
    </xf>
    <xf numFmtId="0" fontId="6" fillId="2" borderId="6" xfId="0" applyFont="1" applyFill="1" applyBorder="1" applyAlignment="1" applyProtection="1">
      <alignment horizontal="center"/>
      <protection hidden="1"/>
    </xf>
    <xf numFmtId="0" fontId="6" fillId="2" borderId="3" xfId="0" applyFont="1" applyFill="1" applyBorder="1" applyAlignment="1" applyProtection="1">
      <alignment horizontal="center"/>
      <protection hidden="1"/>
    </xf>
    <xf numFmtId="164" fontId="6" fillId="2" borderId="6" xfId="1" applyFont="1" applyFill="1" applyBorder="1" applyAlignment="1" applyProtection="1">
      <alignment horizontal="center"/>
      <protection hidden="1"/>
    </xf>
    <xf numFmtId="164" fontId="6" fillId="2" borderId="3" xfId="1" applyFont="1" applyFill="1" applyBorder="1" applyAlignment="1" applyProtection="1">
      <alignment horizontal="center"/>
      <protection hidden="1"/>
    </xf>
    <xf numFmtId="164" fontId="6" fillId="2" borderId="7" xfId="1" applyFont="1" applyFill="1" applyBorder="1" applyAlignment="1" applyProtection="1">
      <alignment horizontal="center"/>
      <protection hidden="1"/>
    </xf>
    <xf numFmtId="0" fontId="6" fillId="0" borderId="8" xfId="0" applyFont="1" applyFill="1" applyBorder="1" applyAlignment="1" applyProtection="1">
      <alignment horizontal="center"/>
      <protection hidden="1"/>
    </xf>
    <xf numFmtId="0" fontId="6" fillId="0" borderId="9" xfId="0" applyFont="1" applyFill="1" applyBorder="1" applyAlignment="1" applyProtection="1">
      <alignment horizontal="center"/>
      <protection hidden="1"/>
    </xf>
    <xf numFmtId="0" fontId="6" fillId="0" borderId="10" xfId="0" applyFont="1" applyFill="1" applyBorder="1" applyAlignment="1" applyProtection="1">
      <alignment horizontal="center"/>
      <protection hidden="1"/>
    </xf>
    <xf numFmtId="165" fontId="30" fillId="0" borderId="18" xfId="1" applyNumberFormat="1" applyFont="1" applyFill="1" applyBorder="1" applyAlignment="1" applyProtection="1">
      <alignment wrapText="1"/>
      <protection hidden="1"/>
    </xf>
    <xf numFmtId="164" fontId="30" fillId="0" borderId="18" xfId="1" applyFont="1" applyFill="1" applyBorder="1" applyAlignment="1" applyProtection="1">
      <alignment wrapText="1"/>
      <protection hidden="1"/>
    </xf>
    <xf numFmtId="165" fontId="30" fillId="2" borderId="18" xfId="1" applyNumberFormat="1" applyFont="1" applyFill="1" applyBorder="1" applyProtection="1">
      <protection hidden="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08"/>
  <sheetViews>
    <sheetView tabSelected="1" zoomScale="90" zoomScaleNormal="90" workbookViewId="0">
      <pane xSplit="3" ySplit="8" topLeftCell="D9" activePane="bottomRight" state="frozen"/>
      <selection pane="topRight" activeCell="D1" sqref="D1"/>
      <selection pane="bottomLeft" activeCell="A9" sqref="A9"/>
      <selection pane="bottomRight" activeCell="D9" sqref="D9"/>
    </sheetView>
  </sheetViews>
  <sheetFormatPr defaultColWidth="9.140625" defaultRowHeight="12.75" x14ac:dyDescent="0.2"/>
  <cols>
    <col min="1" max="1" width="8.85546875" style="104" bestFit="1" customWidth="1"/>
    <col min="2" max="2" width="65.42578125" style="79" bestFit="1" customWidth="1"/>
    <col min="3" max="3" width="11.28515625" style="4" bestFit="1" customWidth="1"/>
    <col min="4" max="4" width="10.28515625" style="5" bestFit="1" customWidth="1"/>
    <col min="5" max="5" width="10.7109375" style="6" bestFit="1" customWidth="1"/>
    <col min="6" max="6" width="10.7109375" style="5" customWidth="1"/>
    <col min="7" max="7" width="10.7109375" style="6" customWidth="1"/>
    <col min="8" max="8" width="10.7109375" style="5" customWidth="1"/>
    <col min="9" max="9" width="10.7109375" style="6" customWidth="1"/>
    <col min="10" max="10" width="11.28515625" style="6" customWidth="1"/>
    <col min="11" max="12" width="13.85546875" style="6" customWidth="1"/>
    <col min="13" max="14" width="11.28515625" style="6" customWidth="1"/>
    <col min="15" max="15" width="10.28515625" style="7" bestFit="1" customWidth="1"/>
    <col min="16" max="16" width="7.7109375" style="8" bestFit="1" customWidth="1"/>
    <col min="17" max="18" width="11.28515625" style="6" customWidth="1"/>
    <col min="19" max="19" width="10.28515625" style="7" bestFit="1" customWidth="1"/>
    <col min="20" max="20" width="7.7109375" style="8" bestFit="1" customWidth="1"/>
    <col min="21" max="21" width="10.28515625" style="7" bestFit="1" customWidth="1"/>
    <col min="22" max="22" width="7.7109375" style="8" bestFit="1" customWidth="1"/>
    <col min="23" max="28" width="10.28515625" style="4" bestFit="1" customWidth="1"/>
    <col min="29" max="29" width="10.28515625" style="9" bestFit="1" customWidth="1"/>
    <col min="30" max="30" width="10.28515625" style="6" customWidth="1"/>
    <col min="31" max="33" width="10.28515625" style="6" bestFit="1" customWidth="1"/>
    <col min="34" max="34" width="10.28515625" style="5" bestFit="1" customWidth="1"/>
    <col min="35" max="35" width="10.140625" style="6" customWidth="1"/>
    <col min="36" max="36" width="10.28515625" style="5" bestFit="1" customWidth="1"/>
    <col min="37" max="37" width="9.42578125" style="6" customWidth="1"/>
    <col min="38" max="39" width="11.28515625" style="6" bestFit="1" customWidth="1"/>
    <col min="40" max="40" width="10.28515625" style="6" bestFit="1" customWidth="1"/>
    <col min="41" max="42" width="11.28515625" style="6" bestFit="1" customWidth="1"/>
    <col min="43" max="44" width="10.28515625" style="6" bestFit="1" customWidth="1"/>
    <col min="45" max="50" width="11.28515625" style="6" bestFit="1" customWidth="1"/>
    <col min="51" max="16384" width="9.140625" style="4"/>
  </cols>
  <sheetData>
    <row r="1" spans="1:50" ht="23.25" x14ac:dyDescent="0.35">
      <c r="A1" s="1" t="s">
        <v>189</v>
      </c>
      <c r="B1" s="2"/>
      <c r="C1" s="2"/>
      <c r="D1" s="2"/>
      <c r="E1" s="2"/>
      <c r="F1" s="118"/>
      <c r="G1" s="2"/>
      <c r="H1" s="118"/>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3"/>
    </row>
    <row r="2" spans="1:50" x14ac:dyDescent="0.2">
      <c r="A2" s="239"/>
      <c r="B2" s="240"/>
      <c r="C2" s="241"/>
      <c r="D2" s="242"/>
      <c r="E2" s="243"/>
      <c r="F2" s="242"/>
      <c r="G2" s="243"/>
      <c r="H2" s="242"/>
      <c r="I2" s="243"/>
      <c r="J2" s="243"/>
      <c r="K2" s="243"/>
      <c r="L2" s="243"/>
      <c r="M2" s="243"/>
      <c r="N2" s="243"/>
      <c r="O2" s="244"/>
      <c r="P2" s="245"/>
      <c r="Q2" s="243"/>
      <c r="R2" s="243"/>
      <c r="S2" s="244"/>
      <c r="T2" s="245"/>
      <c r="U2" s="244"/>
      <c r="V2" s="245"/>
      <c r="W2" s="246"/>
      <c r="X2" s="246"/>
      <c r="Y2" s="246"/>
      <c r="Z2" s="246"/>
      <c r="AA2" s="246"/>
      <c r="AB2" s="246"/>
      <c r="AC2" s="247"/>
      <c r="AD2" s="243"/>
      <c r="AE2" s="243"/>
      <c r="AF2" s="243"/>
      <c r="AG2" s="243"/>
      <c r="AH2" s="242"/>
      <c r="AI2" s="243"/>
      <c r="AJ2" s="242"/>
      <c r="AK2" s="243"/>
      <c r="AL2" s="243"/>
      <c r="AM2" s="243"/>
      <c r="AN2" s="243"/>
      <c r="AO2" s="243"/>
      <c r="AP2" s="243"/>
      <c r="AQ2" s="243"/>
      <c r="AR2" s="243"/>
      <c r="AS2" s="243"/>
      <c r="AT2" s="243"/>
      <c r="AU2" s="243"/>
      <c r="AV2" s="243"/>
      <c r="AW2" s="243"/>
      <c r="AX2" s="248"/>
    </row>
    <row r="3" spans="1:50" ht="15.75" x14ac:dyDescent="0.25">
      <c r="A3" s="235" t="s">
        <v>190</v>
      </c>
      <c r="B3" s="236"/>
      <c r="C3" s="236"/>
      <c r="D3" s="236"/>
      <c r="E3" s="236"/>
      <c r="F3" s="237"/>
      <c r="G3" s="236"/>
      <c r="H3" s="237"/>
      <c r="I3" s="236"/>
      <c r="J3" s="236"/>
      <c r="K3" s="236"/>
      <c r="L3" s="236"/>
      <c r="M3" s="236"/>
      <c r="N3" s="236"/>
      <c r="O3" s="237"/>
      <c r="P3" s="236"/>
      <c r="Q3" s="236"/>
      <c r="R3" s="236"/>
      <c r="S3" s="237"/>
      <c r="T3" s="236"/>
      <c r="U3" s="237"/>
      <c r="V3" s="236"/>
      <c r="W3" s="236"/>
      <c r="X3" s="236"/>
      <c r="Y3" s="236"/>
      <c r="Z3" s="236"/>
      <c r="AA3" s="236"/>
      <c r="AB3" s="236"/>
      <c r="AC3" s="236"/>
      <c r="AD3" s="236"/>
      <c r="AE3" s="236"/>
      <c r="AF3" s="236"/>
      <c r="AG3" s="236"/>
      <c r="AH3" s="236"/>
      <c r="AI3" s="236"/>
      <c r="AJ3" s="236"/>
      <c r="AK3" s="236"/>
      <c r="AL3" s="236"/>
      <c r="AM3" s="236"/>
      <c r="AN3" s="236"/>
      <c r="AO3" s="236"/>
      <c r="AP3" s="236"/>
      <c r="AQ3" s="236"/>
      <c r="AR3" s="236"/>
      <c r="AS3" s="236"/>
      <c r="AT3" s="236"/>
      <c r="AU3" s="236"/>
      <c r="AV3" s="236"/>
      <c r="AW3" s="236"/>
      <c r="AX3" s="238"/>
    </row>
    <row r="4" spans="1:50" ht="15.75" x14ac:dyDescent="0.25">
      <c r="A4" s="233"/>
      <c r="B4" s="234"/>
      <c r="C4" s="123"/>
      <c r="D4" s="264" t="s">
        <v>191</v>
      </c>
      <c r="E4" s="266"/>
      <c r="F4" s="272" t="s">
        <v>192</v>
      </c>
      <c r="G4" s="273"/>
      <c r="H4" s="273"/>
      <c r="I4" s="273"/>
      <c r="J4" s="273"/>
      <c r="K4" s="273"/>
      <c r="L4" s="273"/>
      <c r="M4" s="273"/>
      <c r="N4" s="274"/>
      <c r="O4" s="264" t="s">
        <v>193</v>
      </c>
      <c r="P4" s="265"/>
      <c r="Q4" s="265"/>
      <c r="R4" s="266"/>
      <c r="S4" s="264" t="s">
        <v>194</v>
      </c>
      <c r="T4" s="265"/>
      <c r="U4" s="265"/>
      <c r="V4" s="265"/>
      <c r="W4" s="265"/>
      <c r="X4" s="265"/>
      <c r="Y4" s="265"/>
      <c r="Z4" s="265"/>
      <c r="AA4" s="265"/>
      <c r="AB4" s="266"/>
      <c r="AC4" s="264" t="s">
        <v>195</v>
      </c>
      <c r="AD4" s="265"/>
      <c r="AE4" s="265"/>
      <c r="AF4" s="265"/>
      <c r="AG4" s="266"/>
      <c r="AH4" s="264" t="s">
        <v>196</v>
      </c>
      <c r="AI4" s="265"/>
      <c r="AJ4" s="265"/>
      <c r="AK4" s="266"/>
      <c r="AL4" s="264" t="s">
        <v>197</v>
      </c>
      <c r="AM4" s="265"/>
      <c r="AN4" s="266"/>
      <c r="AO4" s="267" t="s">
        <v>198</v>
      </c>
      <c r="AP4" s="268"/>
      <c r="AQ4" s="268"/>
      <c r="AR4" s="268"/>
      <c r="AS4" s="269" t="s">
        <v>199</v>
      </c>
      <c r="AT4" s="270"/>
      <c r="AU4" s="270"/>
      <c r="AV4" s="270"/>
      <c r="AW4" s="270"/>
      <c r="AX4" s="271"/>
    </row>
    <row r="5" spans="1:50" ht="84" customHeight="1" x14ac:dyDescent="0.2">
      <c r="A5" s="10" t="s">
        <v>0</v>
      </c>
      <c r="B5" s="11" t="s">
        <v>1</v>
      </c>
      <c r="C5" s="124" t="s">
        <v>2</v>
      </c>
      <c r="D5" s="12" t="s">
        <v>200</v>
      </c>
      <c r="E5" s="13" t="s">
        <v>201</v>
      </c>
      <c r="F5" s="12" t="s">
        <v>228</v>
      </c>
      <c r="G5" s="12" t="s">
        <v>299</v>
      </c>
      <c r="H5" s="12" t="s">
        <v>211</v>
      </c>
      <c r="I5" s="12" t="s">
        <v>212</v>
      </c>
      <c r="J5" s="13" t="s">
        <v>203</v>
      </c>
      <c r="K5" s="13" t="s">
        <v>204</v>
      </c>
      <c r="L5" s="13" t="s">
        <v>205</v>
      </c>
      <c r="M5" s="13" t="s">
        <v>206</v>
      </c>
      <c r="N5" s="13" t="s">
        <v>207</v>
      </c>
      <c r="O5" s="12" t="s">
        <v>208</v>
      </c>
      <c r="P5" s="13" t="s">
        <v>201</v>
      </c>
      <c r="Q5" s="13" t="s">
        <v>209</v>
      </c>
      <c r="R5" s="13" t="s">
        <v>209</v>
      </c>
      <c r="S5" s="12" t="s">
        <v>228</v>
      </c>
      <c r="T5" s="13" t="s">
        <v>210</v>
      </c>
      <c r="U5" s="12" t="s">
        <v>211</v>
      </c>
      <c r="V5" s="12" t="s">
        <v>212</v>
      </c>
      <c r="W5" s="125" t="s">
        <v>213</v>
      </c>
      <c r="X5" s="125" t="s">
        <v>214</v>
      </c>
      <c r="Y5" s="125" t="s">
        <v>215</v>
      </c>
      <c r="Z5" s="125" t="s">
        <v>216</v>
      </c>
      <c r="AA5" s="125" t="s">
        <v>217</v>
      </c>
      <c r="AB5" s="125" t="s">
        <v>218</v>
      </c>
      <c r="AC5" s="12" t="s">
        <v>202</v>
      </c>
      <c r="AD5" s="12" t="s">
        <v>201</v>
      </c>
      <c r="AE5" s="12" t="s">
        <v>209</v>
      </c>
      <c r="AF5" s="12" t="s">
        <v>209</v>
      </c>
      <c r="AG5" s="12" t="s">
        <v>209</v>
      </c>
      <c r="AH5" s="12" t="s">
        <v>298</v>
      </c>
      <c r="AI5" s="12" t="s">
        <v>201</v>
      </c>
      <c r="AJ5" s="12" t="s">
        <v>219</v>
      </c>
      <c r="AK5" s="12" t="s">
        <v>220</v>
      </c>
      <c r="AL5" s="126" t="s">
        <v>221</v>
      </c>
      <c r="AM5" s="13" t="s">
        <v>201</v>
      </c>
      <c r="AN5" s="13" t="s">
        <v>209</v>
      </c>
      <c r="AO5" s="12" t="s">
        <v>221</v>
      </c>
      <c r="AP5" s="13" t="s">
        <v>201</v>
      </c>
      <c r="AQ5" s="12" t="s">
        <v>222</v>
      </c>
      <c r="AR5" s="12" t="s">
        <v>222</v>
      </c>
      <c r="AS5" s="12" t="s">
        <v>223</v>
      </c>
      <c r="AT5" s="12" t="s">
        <v>224</v>
      </c>
      <c r="AU5" s="12" t="s">
        <v>225</v>
      </c>
      <c r="AV5" s="13" t="s">
        <v>226</v>
      </c>
      <c r="AW5" s="12" t="s">
        <v>227</v>
      </c>
      <c r="AX5" s="13" t="s">
        <v>178</v>
      </c>
    </row>
    <row r="6" spans="1:50" ht="13.5" customHeight="1" x14ac:dyDescent="0.2">
      <c r="A6" s="14"/>
      <c r="B6" s="15"/>
      <c r="C6" s="127"/>
      <c r="D6" s="16"/>
      <c r="E6" s="17"/>
      <c r="F6" s="105"/>
      <c r="G6" s="17"/>
      <c r="H6" s="105"/>
      <c r="I6" s="17"/>
      <c r="J6" s="20">
        <v>1.1000000000000001</v>
      </c>
      <c r="K6" s="20">
        <v>1.35</v>
      </c>
      <c r="L6" s="20">
        <v>1.5</v>
      </c>
      <c r="M6" s="20">
        <v>2</v>
      </c>
      <c r="N6" s="20">
        <v>2.15</v>
      </c>
      <c r="O6" s="105"/>
      <c r="P6" s="17"/>
      <c r="Q6" s="20">
        <v>1.3</v>
      </c>
      <c r="R6" s="20">
        <v>1.5</v>
      </c>
      <c r="S6" s="16"/>
      <c r="T6" s="18"/>
      <c r="U6" s="16"/>
      <c r="V6" s="18"/>
      <c r="W6" s="19">
        <v>1.1000000000000001</v>
      </c>
      <c r="X6" s="19">
        <v>1.37</v>
      </c>
      <c r="Y6" s="19">
        <v>1.62</v>
      </c>
      <c r="Z6" s="19">
        <v>1.47</v>
      </c>
      <c r="AA6" s="19">
        <v>2.17</v>
      </c>
      <c r="AB6" s="19">
        <v>3</v>
      </c>
      <c r="AC6" s="16"/>
      <c r="AD6" s="16"/>
      <c r="AE6" s="20">
        <v>1.65</v>
      </c>
      <c r="AF6" s="20">
        <v>2.1</v>
      </c>
      <c r="AG6" s="20">
        <v>3</v>
      </c>
      <c r="AH6" s="16"/>
      <c r="AI6" s="18"/>
      <c r="AJ6" s="16"/>
      <c r="AK6" s="18"/>
      <c r="AL6" s="128"/>
      <c r="AM6" s="17"/>
      <c r="AN6" s="20">
        <v>1.5</v>
      </c>
      <c r="AO6" s="16"/>
      <c r="AP6" s="16"/>
      <c r="AQ6" s="20">
        <v>1.2</v>
      </c>
      <c r="AR6" s="20">
        <v>1.35</v>
      </c>
      <c r="AS6" s="16"/>
      <c r="AT6" s="16"/>
      <c r="AU6" s="16"/>
      <c r="AV6" s="18"/>
      <c r="AW6" s="17"/>
      <c r="AX6" s="17"/>
    </row>
    <row r="7" spans="1:50" ht="13.5" customHeight="1" x14ac:dyDescent="0.2">
      <c r="A7" s="14"/>
      <c r="B7" s="15"/>
      <c r="C7" s="129" t="s">
        <v>5</v>
      </c>
      <c r="D7" s="130" t="s">
        <v>6</v>
      </c>
      <c r="E7" s="131" t="s">
        <v>6</v>
      </c>
      <c r="F7" s="130" t="s">
        <v>6</v>
      </c>
      <c r="G7" s="131" t="s">
        <v>6</v>
      </c>
      <c r="H7" s="130" t="s">
        <v>6</v>
      </c>
      <c r="I7" s="131" t="s">
        <v>6</v>
      </c>
      <c r="J7" s="131" t="s">
        <v>6</v>
      </c>
      <c r="K7" s="131" t="s">
        <v>6</v>
      </c>
      <c r="L7" s="131" t="s">
        <v>6</v>
      </c>
      <c r="M7" s="131" t="s">
        <v>6</v>
      </c>
      <c r="N7" s="131" t="s">
        <v>6</v>
      </c>
      <c r="O7" s="131" t="s">
        <v>6</v>
      </c>
      <c r="P7" s="131" t="s">
        <v>6</v>
      </c>
      <c r="Q7" s="131" t="s">
        <v>6</v>
      </c>
      <c r="R7" s="131" t="s">
        <v>6</v>
      </c>
      <c r="S7" s="131" t="s">
        <v>6</v>
      </c>
      <c r="T7" s="131" t="s">
        <v>6</v>
      </c>
      <c r="U7" s="131" t="s">
        <v>6</v>
      </c>
      <c r="V7" s="131" t="s">
        <v>6</v>
      </c>
      <c r="W7" s="131" t="s">
        <v>6</v>
      </c>
      <c r="X7" s="131" t="s">
        <v>6</v>
      </c>
      <c r="Y7" s="131" t="s">
        <v>6</v>
      </c>
      <c r="Z7" s="131" t="s">
        <v>6</v>
      </c>
      <c r="AA7" s="131" t="s">
        <v>6</v>
      </c>
      <c r="AB7" s="131" t="s">
        <v>6</v>
      </c>
      <c r="AC7" s="131" t="s">
        <v>6</v>
      </c>
      <c r="AD7" s="131" t="s">
        <v>6</v>
      </c>
      <c r="AE7" s="131" t="s">
        <v>6</v>
      </c>
      <c r="AF7" s="131" t="s">
        <v>6</v>
      </c>
      <c r="AG7" s="131" t="s">
        <v>6</v>
      </c>
      <c r="AH7" s="131" t="s">
        <v>6</v>
      </c>
      <c r="AI7" s="131" t="s">
        <v>6</v>
      </c>
      <c r="AJ7" s="131" t="s">
        <v>6</v>
      </c>
      <c r="AK7" s="131" t="s">
        <v>6</v>
      </c>
      <c r="AL7" s="132" t="s">
        <v>6</v>
      </c>
      <c r="AM7" s="131" t="s">
        <v>6</v>
      </c>
      <c r="AN7" s="131" t="s">
        <v>6</v>
      </c>
      <c r="AO7" s="130" t="s">
        <v>6</v>
      </c>
      <c r="AP7" s="131" t="s">
        <v>6</v>
      </c>
      <c r="AQ7" s="131" t="s">
        <v>6</v>
      </c>
      <c r="AR7" s="131" t="s">
        <v>6</v>
      </c>
      <c r="AS7" s="130" t="s">
        <v>6</v>
      </c>
      <c r="AT7" s="131" t="s">
        <v>6</v>
      </c>
      <c r="AU7" s="130" t="s">
        <v>6</v>
      </c>
      <c r="AV7" s="131" t="s">
        <v>6</v>
      </c>
      <c r="AW7" s="131" t="s">
        <v>6</v>
      </c>
      <c r="AX7" s="131" t="s">
        <v>6</v>
      </c>
    </row>
    <row r="8" spans="1:50" x14ac:dyDescent="0.2">
      <c r="A8" s="21"/>
      <c r="B8" s="22" t="s">
        <v>3</v>
      </c>
      <c r="C8" s="23"/>
      <c r="D8" s="24"/>
      <c r="E8" s="25"/>
      <c r="F8" s="24"/>
      <c r="G8" s="25"/>
      <c r="H8" s="24"/>
      <c r="I8" s="25"/>
      <c r="J8" s="25"/>
      <c r="K8" s="25"/>
      <c r="L8" s="25"/>
      <c r="M8" s="25"/>
      <c r="N8" s="25"/>
      <c r="O8" s="26"/>
      <c r="P8" s="25"/>
      <c r="Q8" s="25"/>
      <c r="R8" s="25"/>
      <c r="S8" s="26"/>
      <c r="T8" s="25"/>
      <c r="U8" s="26"/>
      <c r="V8" s="25"/>
      <c r="W8" s="27"/>
      <c r="X8" s="27"/>
      <c r="Y8" s="28"/>
      <c r="Z8" s="28"/>
      <c r="AA8" s="28"/>
      <c r="AB8" s="28"/>
      <c r="AC8" s="26"/>
      <c r="AD8" s="25"/>
      <c r="AE8" s="24"/>
      <c r="AF8" s="24"/>
      <c r="AG8" s="29"/>
      <c r="AH8" s="24"/>
      <c r="AI8" s="24"/>
      <c r="AJ8" s="24"/>
      <c r="AK8" s="24"/>
      <c r="AL8" s="25"/>
      <c r="AM8" s="25"/>
      <c r="AN8" s="29"/>
      <c r="AO8" s="25"/>
      <c r="AP8" s="25"/>
      <c r="AQ8" s="24"/>
      <c r="AR8" s="29"/>
      <c r="AS8" s="25"/>
      <c r="AT8" s="25"/>
      <c r="AU8" s="25"/>
      <c r="AV8" s="25"/>
      <c r="AW8" s="25"/>
      <c r="AX8" s="252"/>
    </row>
    <row r="9" spans="1:50" x14ac:dyDescent="0.2">
      <c r="A9" s="30"/>
      <c r="B9" s="31"/>
      <c r="C9" s="32"/>
      <c r="D9" s="33"/>
      <c r="E9" s="34"/>
      <c r="F9" s="33"/>
      <c r="G9" s="34"/>
      <c r="H9" s="33"/>
      <c r="I9" s="34"/>
      <c r="J9" s="106"/>
      <c r="K9" s="106"/>
      <c r="L9" s="106"/>
      <c r="M9" s="106"/>
      <c r="N9" s="106"/>
      <c r="O9" s="35"/>
      <c r="P9" s="36"/>
      <c r="Q9" s="106"/>
      <c r="R9" s="106"/>
      <c r="S9" s="35"/>
      <c r="T9" s="36"/>
      <c r="U9" s="35"/>
      <c r="V9" s="36"/>
      <c r="W9" s="107"/>
      <c r="X9" s="107"/>
      <c r="Y9" s="107"/>
      <c r="Z9" s="107"/>
      <c r="AA9" s="107"/>
      <c r="AB9" s="107"/>
      <c r="AC9" s="37"/>
      <c r="AD9" s="33"/>
      <c r="AE9" s="108"/>
      <c r="AF9" s="108"/>
      <c r="AG9" s="108"/>
      <c r="AH9" s="35"/>
      <c r="AI9" s="34"/>
      <c r="AJ9" s="35"/>
      <c r="AK9" s="34"/>
      <c r="AL9" s="35"/>
      <c r="AM9" s="34"/>
      <c r="AN9" s="108"/>
      <c r="AO9" s="35"/>
      <c r="AP9" s="34"/>
      <c r="AQ9" s="108"/>
      <c r="AR9" s="108"/>
      <c r="AS9" s="35"/>
      <c r="AT9" s="34"/>
      <c r="AU9" s="35"/>
      <c r="AV9" s="34"/>
      <c r="AW9" s="35"/>
      <c r="AX9" s="34"/>
    </row>
    <row r="10" spans="1:50" x14ac:dyDescent="0.2">
      <c r="A10" s="38"/>
      <c r="B10" s="39" t="s">
        <v>175</v>
      </c>
      <c r="C10" s="40"/>
      <c r="D10" s="41"/>
      <c r="E10" s="42"/>
      <c r="F10" s="46"/>
      <c r="G10" s="42"/>
      <c r="H10" s="46"/>
      <c r="I10" s="42"/>
      <c r="J10" s="109"/>
      <c r="K10" s="109"/>
      <c r="L10" s="109"/>
      <c r="M10" s="109"/>
      <c r="N10" s="109"/>
      <c r="O10" s="43"/>
      <c r="P10" s="44"/>
      <c r="Q10" s="109"/>
      <c r="R10" s="109"/>
      <c r="S10" s="43"/>
      <c r="T10" s="44"/>
      <c r="U10" s="43"/>
      <c r="V10" s="44"/>
      <c r="W10" s="110"/>
      <c r="X10" s="110"/>
      <c r="Y10" s="110"/>
      <c r="Z10" s="110"/>
      <c r="AA10" s="110"/>
      <c r="AB10" s="110"/>
      <c r="AC10" s="45"/>
      <c r="AD10" s="44"/>
      <c r="AE10" s="111"/>
      <c r="AF10" s="111"/>
      <c r="AG10" s="111"/>
      <c r="AH10" s="46"/>
      <c r="AI10" s="42"/>
      <c r="AJ10" s="46"/>
      <c r="AK10" s="42"/>
      <c r="AL10" s="47"/>
      <c r="AM10" s="44"/>
      <c r="AN10" s="111"/>
      <c r="AO10" s="47"/>
      <c r="AP10" s="44"/>
      <c r="AQ10" s="111"/>
      <c r="AR10" s="111"/>
      <c r="AS10" s="47"/>
      <c r="AT10" s="44"/>
      <c r="AU10" s="47"/>
      <c r="AV10" s="44"/>
      <c r="AW10" s="47"/>
      <c r="AX10" s="44"/>
    </row>
    <row r="11" spans="1:50" x14ac:dyDescent="0.2">
      <c r="A11" s="48" t="s">
        <v>7</v>
      </c>
      <c r="B11" s="49" t="s">
        <v>8</v>
      </c>
      <c r="C11" s="50">
        <v>15</v>
      </c>
      <c r="D11" s="43">
        <f t="shared" ref="D11:D18" si="0">ROUND(E11*C11,1)</f>
        <v>655.20000000000005</v>
      </c>
      <c r="E11" s="117">
        <f>RCFs!C$43</f>
        <v>43.679000000000002</v>
      </c>
      <c r="F11" s="119">
        <v>297.10000000000002</v>
      </c>
      <c r="G11" s="42">
        <f>F11/C11</f>
        <v>19.806666666666668</v>
      </c>
      <c r="H11" s="119">
        <v>297.10000000000002</v>
      </c>
      <c r="I11" s="42">
        <f>H11/C11</f>
        <v>19.806666666666668</v>
      </c>
      <c r="J11" s="111">
        <f t="shared" ref="J11:N18" si="1">ROUND($C11*$I11*J$6,1)</f>
        <v>326.8</v>
      </c>
      <c r="K11" s="111">
        <f t="shared" si="1"/>
        <v>401.1</v>
      </c>
      <c r="L11" s="111">
        <f t="shared" si="1"/>
        <v>445.7</v>
      </c>
      <c r="M11" s="111">
        <f t="shared" si="1"/>
        <v>594.20000000000005</v>
      </c>
      <c r="N11" s="111">
        <f t="shared" si="1"/>
        <v>638.79999999999995</v>
      </c>
      <c r="O11" s="120">
        <v>300.5</v>
      </c>
      <c r="P11" s="44">
        <f>O11/$C11</f>
        <v>20.033333333333335</v>
      </c>
      <c r="Q11" s="111">
        <f>ROUNDDOWN($O11*Q$6,1)</f>
        <v>390.6</v>
      </c>
      <c r="R11" s="111">
        <f>ROUNDDOWN($O11*R$6,1)</f>
        <v>450.7</v>
      </c>
      <c r="S11" s="120">
        <v>200.8</v>
      </c>
      <c r="T11" s="44">
        <f>S11/$C11</f>
        <v>13.386666666666667</v>
      </c>
      <c r="U11" s="120">
        <f>ROUNDDOWN(S11*1.055,1)</f>
        <v>211.8</v>
      </c>
      <c r="V11" s="44">
        <f>U11/$C11</f>
        <v>14.120000000000001</v>
      </c>
      <c r="W11" s="111">
        <f>ROUNDDOWN($U11*W$6,1)</f>
        <v>232.9</v>
      </c>
      <c r="X11" s="111">
        <f t="shared" ref="X11:AB26" si="2">ROUNDDOWN($U11*X$6,1)</f>
        <v>290.10000000000002</v>
      </c>
      <c r="Y11" s="111">
        <f t="shared" si="2"/>
        <v>343.1</v>
      </c>
      <c r="Z11" s="111">
        <f t="shared" si="2"/>
        <v>311.3</v>
      </c>
      <c r="AA11" s="111">
        <f t="shared" si="2"/>
        <v>459.6</v>
      </c>
      <c r="AB11" s="111">
        <f t="shared" si="2"/>
        <v>635.4</v>
      </c>
      <c r="AC11" s="43">
        <v>299.89999999999998</v>
      </c>
      <c r="AD11" s="44">
        <f>AC11/$C11</f>
        <v>19.993333333333332</v>
      </c>
      <c r="AE11" s="111">
        <f t="shared" ref="AE11:AG18" si="3">ROUND($AC11*AE$6,1)</f>
        <v>494.8</v>
      </c>
      <c r="AF11" s="111">
        <f t="shared" si="3"/>
        <v>629.79999999999995</v>
      </c>
      <c r="AG11" s="111">
        <f t="shared" si="3"/>
        <v>899.7</v>
      </c>
      <c r="AH11" s="122">
        <v>301.8</v>
      </c>
      <c r="AI11" s="44">
        <f>AH11/$C11</f>
        <v>20.12</v>
      </c>
      <c r="AJ11" s="122"/>
      <c r="AK11" s="44">
        <f>AJ11/$C11</f>
        <v>0</v>
      </c>
      <c r="AL11" s="250">
        <f>ROUNDDOWN(C11*AM11,1)</f>
        <v>310.60000000000002</v>
      </c>
      <c r="AM11" s="121">
        <f>RCFs!I$33</f>
        <v>20.709</v>
      </c>
      <c r="AN11" s="111">
        <f t="shared" ref="AN11:AN18" si="4">ROUND($AC11*AN$6,1)</f>
        <v>449.9</v>
      </c>
      <c r="AO11" s="43">
        <v>314.60000000000002</v>
      </c>
      <c r="AP11" s="44">
        <f>AO11/$C11</f>
        <v>20.973333333333336</v>
      </c>
      <c r="AQ11" s="111">
        <f>ROUNDDOWN($AO11*AQ$6,1)</f>
        <v>377.5</v>
      </c>
      <c r="AR11" s="111">
        <f>ROUNDDOWN($AO11*AR$6,1)</f>
        <v>424.7</v>
      </c>
      <c r="AS11" s="43">
        <v>317.7</v>
      </c>
      <c r="AT11" s="44">
        <f>AS11/$C11</f>
        <v>21.18</v>
      </c>
      <c r="AU11" s="43">
        <v>311.2</v>
      </c>
      <c r="AV11" s="44">
        <f>AU11/$C11</f>
        <v>20.746666666666666</v>
      </c>
      <c r="AW11" s="43">
        <f>ROUNDDOWN(C11*AX11,1)</f>
        <v>307.10000000000002</v>
      </c>
      <c r="AX11" s="44">
        <f>RCFs!I$41</f>
        <v>20.478000000000002</v>
      </c>
    </row>
    <row r="12" spans="1:50" x14ac:dyDescent="0.2">
      <c r="A12" s="51" t="s">
        <v>9</v>
      </c>
      <c r="B12" s="49" t="s">
        <v>10</v>
      </c>
      <c r="C12" s="50">
        <v>15</v>
      </c>
      <c r="D12" s="43">
        <f t="shared" si="0"/>
        <v>655.20000000000005</v>
      </c>
      <c r="E12" s="117">
        <f>RCFs!C$43</f>
        <v>43.679000000000002</v>
      </c>
      <c r="F12" s="119">
        <v>297.10000000000002</v>
      </c>
      <c r="G12" s="42">
        <f t="shared" ref="G12:G27" si="5">F12/C12</f>
        <v>19.806666666666668</v>
      </c>
      <c r="H12" s="119">
        <v>297.10000000000002</v>
      </c>
      <c r="I12" s="42">
        <f t="shared" ref="I12:I27" si="6">H12/C12</f>
        <v>19.806666666666668</v>
      </c>
      <c r="J12" s="111">
        <f t="shared" si="1"/>
        <v>326.8</v>
      </c>
      <c r="K12" s="111">
        <f t="shared" si="1"/>
        <v>401.1</v>
      </c>
      <c r="L12" s="111">
        <f t="shared" si="1"/>
        <v>445.7</v>
      </c>
      <c r="M12" s="111">
        <f t="shared" si="1"/>
        <v>594.20000000000005</v>
      </c>
      <c r="N12" s="111">
        <f t="shared" si="1"/>
        <v>638.79999999999995</v>
      </c>
      <c r="O12" s="120">
        <v>300.5</v>
      </c>
      <c r="P12" s="44">
        <f t="shared" ref="P12:P27" si="7">O12/$C12</f>
        <v>20.033333333333335</v>
      </c>
      <c r="Q12" s="111">
        <f t="shared" ref="Q12:R27" si="8">ROUNDDOWN($O12*Q$6,1)</f>
        <v>390.6</v>
      </c>
      <c r="R12" s="111">
        <f t="shared" si="8"/>
        <v>450.7</v>
      </c>
      <c r="S12" s="120">
        <v>280</v>
      </c>
      <c r="T12" s="44">
        <f t="shared" ref="T12:T27" si="9">S12/$C12</f>
        <v>18.666666666666668</v>
      </c>
      <c r="U12" s="120">
        <f t="shared" ref="U12:U27" si="10">ROUNDDOWN(S12*1.055,1)</f>
        <v>295.39999999999998</v>
      </c>
      <c r="V12" s="44">
        <f t="shared" ref="V12:V27" si="11">U12/$C12</f>
        <v>19.693333333333332</v>
      </c>
      <c r="W12" s="111">
        <f t="shared" ref="W12:AB27" si="12">ROUNDDOWN($U12*W$6,1)</f>
        <v>324.89999999999998</v>
      </c>
      <c r="X12" s="111">
        <f t="shared" si="2"/>
        <v>404.6</v>
      </c>
      <c r="Y12" s="111">
        <f t="shared" si="2"/>
        <v>478.5</v>
      </c>
      <c r="Z12" s="111">
        <f t="shared" si="2"/>
        <v>434.2</v>
      </c>
      <c r="AA12" s="111">
        <f t="shared" si="2"/>
        <v>641</v>
      </c>
      <c r="AB12" s="111">
        <f t="shared" si="2"/>
        <v>886.2</v>
      </c>
      <c r="AC12" s="43">
        <v>299.89999999999998</v>
      </c>
      <c r="AD12" s="44">
        <f t="shared" ref="AD12:AD27" si="13">AC12/$C12</f>
        <v>19.993333333333332</v>
      </c>
      <c r="AE12" s="111">
        <f t="shared" si="3"/>
        <v>494.8</v>
      </c>
      <c r="AF12" s="111">
        <f t="shared" si="3"/>
        <v>629.79999999999995</v>
      </c>
      <c r="AG12" s="111">
        <f t="shared" si="3"/>
        <v>899.7</v>
      </c>
      <c r="AH12" s="122">
        <v>0</v>
      </c>
      <c r="AI12" s="44">
        <f t="shared" ref="AI12:AI27" si="14">AH12/$C12</f>
        <v>0</v>
      </c>
      <c r="AJ12" s="122"/>
      <c r="AK12" s="44">
        <f t="shared" ref="AK12:AK27" si="15">AJ12/$C12</f>
        <v>0</v>
      </c>
      <c r="AL12" s="250">
        <f t="shared" ref="AL12:AL27" si="16">ROUNDDOWN(C12*AM12,1)</f>
        <v>310.60000000000002</v>
      </c>
      <c r="AM12" s="121">
        <f>RCFs!I$33</f>
        <v>20.709</v>
      </c>
      <c r="AN12" s="111">
        <f t="shared" si="4"/>
        <v>449.9</v>
      </c>
      <c r="AO12" s="43">
        <v>314.60000000000002</v>
      </c>
      <c r="AP12" s="44">
        <f t="shared" ref="AP12:AP27" si="17">AO12/$C12</f>
        <v>20.973333333333336</v>
      </c>
      <c r="AQ12" s="111">
        <f t="shared" ref="AQ12:AR27" si="18">ROUNDDOWN($AO12*AQ$6,1)</f>
        <v>377.5</v>
      </c>
      <c r="AR12" s="111">
        <f t="shared" si="18"/>
        <v>424.7</v>
      </c>
      <c r="AS12" s="43">
        <v>317.7</v>
      </c>
      <c r="AT12" s="44">
        <f t="shared" ref="AT12:AT27" si="19">AS12/$C12</f>
        <v>21.18</v>
      </c>
      <c r="AU12" s="43">
        <v>311.2</v>
      </c>
      <c r="AV12" s="44">
        <f t="shared" ref="AV12:AV27" si="20">AU12/$C12</f>
        <v>20.746666666666666</v>
      </c>
      <c r="AW12" s="43">
        <f t="shared" ref="AW12:AW16" si="21">ROUNDDOWN(C12*AX12,1)</f>
        <v>307.10000000000002</v>
      </c>
      <c r="AX12" s="44">
        <f>RCFs!I$41</f>
        <v>20.478000000000002</v>
      </c>
    </row>
    <row r="13" spans="1:50" x14ac:dyDescent="0.2">
      <c r="A13" s="52" t="s">
        <v>11</v>
      </c>
      <c r="B13" s="49" t="s">
        <v>12</v>
      </c>
      <c r="C13" s="50">
        <v>12</v>
      </c>
      <c r="D13" s="43">
        <f t="shared" si="0"/>
        <v>524.1</v>
      </c>
      <c r="E13" s="117">
        <f>RCFs!C$43</f>
        <v>43.679000000000002</v>
      </c>
      <c r="F13" s="119">
        <v>237.6</v>
      </c>
      <c r="G13" s="42">
        <f t="shared" si="5"/>
        <v>19.8</v>
      </c>
      <c r="H13" s="119">
        <v>237.6</v>
      </c>
      <c r="I13" s="42">
        <f t="shared" si="6"/>
        <v>19.8</v>
      </c>
      <c r="J13" s="111">
        <f t="shared" si="1"/>
        <v>261.39999999999998</v>
      </c>
      <c r="K13" s="111">
        <f t="shared" si="1"/>
        <v>320.8</v>
      </c>
      <c r="L13" s="111">
        <f t="shared" si="1"/>
        <v>356.4</v>
      </c>
      <c r="M13" s="111">
        <f t="shared" si="1"/>
        <v>475.2</v>
      </c>
      <c r="N13" s="111">
        <f t="shared" si="1"/>
        <v>510.8</v>
      </c>
      <c r="O13" s="120">
        <v>240.5</v>
      </c>
      <c r="P13" s="44">
        <f t="shared" si="7"/>
        <v>20.041666666666668</v>
      </c>
      <c r="Q13" s="111">
        <f t="shared" si="8"/>
        <v>312.60000000000002</v>
      </c>
      <c r="R13" s="111">
        <f t="shared" si="8"/>
        <v>360.7</v>
      </c>
      <c r="S13" s="120">
        <v>224.2</v>
      </c>
      <c r="T13" s="44">
        <f t="shared" si="9"/>
        <v>18.683333333333334</v>
      </c>
      <c r="U13" s="120">
        <f t="shared" si="10"/>
        <v>236.5</v>
      </c>
      <c r="V13" s="44">
        <f t="shared" si="11"/>
        <v>19.708333333333332</v>
      </c>
      <c r="W13" s="111">
        <f t="shared" si="12"/>
        <v>260.10000000000002</v>
      </c>
      <c r="X13" s="111">
        <f t="shared" si="2"/>
        <v>324</v>
      </c>
      <c r="Y13" s="111">
        <f t="shared" si="2"/>
        <v>383.1</v>
      </c>
      <c r="Z13" s="111">
        <f t="shared" si="2"/>
        <v>347.6</v>
      </c>
      <c r="AA13" s="111">
        <f t="shared" si="2"/>
        <v>513.20000000000005</v>
      </c>
      <c r="AB13" s="111">
        <f t="shared" si="2"/>
        <v>709.5</v>
      </c>
      <c r="AC13" s="43">
        <v>240.1</v>
      </c>
      <c r="AD13" s="44">
        <f t="shared" si="13"/>
        <v>20.008333333333333</v>
      </c>
      <c r="AE13" s="111">
        <f t="shared" si="3"/>
        <v>396.2</v>
      </c>
      <c r="AF13" s="111">
        <f t="shared" si="3"/>
        <v>504.2</v>
      </c>
      <c r="AG13" s="111">
        <f t="shared" si="3"/>
        <v>720.3</v>
      </c>
      <c r="AH13" s="122">
        <v>235.4</v>
      </c>
      <c r="AI13" s="44">
        <f t="shared" si="14"/>
        <v>19.616666666666667</v>
      </c>
      <c r="AJ13" s="122"/>
      <c r="AK13" s="44">
        <f t="shared" si="15"/>
        <v>0</v>
      </c>
      <c r="AL13" s="250">
        <f t="shared" si="16"/>
        <v>248.5</v>
      </c>
      <c r="AM13" s="121">
        <f>RCFs!I$33</f>
        <v>20.709</v>
      </c>
      <c r="AN13" s="111">
        <f t="shared" si="4"/>
        <v>360.2</v>
      </c>
      <c r="AO13" s="43">
        <v>252</v>
      </c>
      <c r="AP13" s="44">
        <f t="shared" si="17"/>
        <v>21</v>
      </c>
      <c r="AQ13" s="111">
        <f t="shared" si="18"/>
        <v>302.39999999999998</v>
      </c>
      <c r="AR13" s="111">
        <f t="shared" si="18"/>
        <v>340.2</v>
      </c>
      <c r="AS13" s="43">
        <v>254.2</v>
      </c>
      <c r="AT13" s="44">
        <f t="shared" si="19"/>
        <v>21.183333333333334</v>
      </c>
      <c r="AU13" s="43">
        <v>249</v>
      </c>
      <c r="AV13" s="44">
        <f t="shared" si="20"/>
        <v>20.75</v>
      </c>
      <c r="AW13" s="43">
        <f t="shared" si="21"/>
        <v>245.7</v>
      </c>
      <c r="AX13" s="44">
        <f>RCFs!I$41</f>
        <v>20.478000000000002</v>
      </c>
    </row>
    <row r="14" spans="1:50" x14ac:dyDescent="0.2">
      <c r="A14" s="51" t="s">
        <v>13</v>
      </c>
      <c r="B14" s="49" t="s">
        <v>14</v>
      </c>
      <c r="C14" s="50">
        <v>5</v>
      </c>
      <c r="D14" s="43">
        <f t="shared" si="0"/>
        <v>218.4</v>
      </c>
      <c r="E14" s="117">
        <f>RCFs!C$43</f>
        <v>43.679000000000002</v>
      </c>
      <c r="F14" s="119">
        <v>991</v>
      </c>
      <c r="G14" s="42">
        <f t="shared" si="5"/>
        <v>198.2</v>
      </c>
      <c r="H14" s="119">
        <v>991</v>
      </c>
      <c r="I14" s="42">
        <f t="shared" si="6"/>
        <v>198.2</v>
      </c>
      <c r="J14" s="111">
        <f t="shared" si="1"/>
        <v>1090.0999999999999</v>
      </c>
      <c r="K14" s="111">
        <f t="shared" si="1"/>
        <v>1337.9</v>
      </c>
      <c r="L14" s="111">
        <f t="shared" si="1"/>
        <v>1486.5</v>
      </c>
      <c r="M14" s="111">
        <f t="shared" si="1"/>
        <v>1982</v>
      </c>
      <c r="N14" s="111">
        <f t="shared" si="1"/>
        <v>2130.6999999999998</v>
      </c>
      <c r="O14" s="120">
        <v>100.4</v>
      </c>
      <c r="P14" s="44">
        <f t="shared" si="7"/>
        <v>20.080000000000002</v>
      </c>
      <c r="Q14" s="111">
        <f t="shared" si="8"/>
        <v>130.5</v>
      </c>
      <c r="R14" s="111">
        <f t="shared" si="8"/>
        <v>150.6</v>
      </c>
      <c r="S14" s="120">
        <v>93.2</v>
      </c>
      <c r="T14" s="44">
        <f t="shared" si="9"/>
        <v>18.64</v>
      </c>
      <c r="U14" s="120">
        <f t="shared" si="10"/>
        <v>98.3</v>
      </c>
      <c r="V14" s="44">
        <f t="shared" si="11"/>
        <v>19.66</v>
      </c>
      <c r="W14" s="111">
        <f t="shared" si="12"/>
        <v>108.1</v>
      </c>
      <c r="X14" s="111">
        <f t="shared" si="2"/>
        <v>134.6</v>
      </c>
      <c r="Y14" s="111">
        <f t="shared" si="2"/>
        <v>159.19999999999999</v>
      </c>
      <c r="Z14" s="111">
        <f t="shared" si="2"/>
        <v>144.5</v>
      </c>
      <c r="AA14" s="111">
        <f t="shared" si="2"/>
        <v>213.3</v>
      </c>
      <c r="AB14" s="111">
        <f t="shared" si="2"/>
        <v>294.89999999999998</v>
      </c>
      <c r="AC14" s="43">
        <v>100.2</v>
      </c>
      <c r="AD14" s="44">
        <f t="shared" si="13"/>
        <v>20.04</v>
      </c>
      <c r="AE14" s="111">
        <f t="shared" si="3"/>
        <v>165.3</v>
      </c>
      <c r="AF14" s="111">
        <f t="shared" si="3"/>
        <v>210.4</v>
      </c>
      <c r="AG14" s="111">
        <f t="shared" si="3"/>
        <v>300.60000000000002</v>
      </c>
      <c r="AH14" s="122">
        <v>100.7</v>
      </c>
      <c r="AI14" s="44">
        <f t="shared" si="14"/>
        <v>20.14</v>
      </c>
      <c r="AJ14" s="122"/>
      <c r="AK14" s="44">
        <f t="shared" si="15"/>
        <v>0</v>
      </c>
      <c r="AL14" s="250">
        <f t="shared" si="16"/>
        <v>103.5</v>
      </c>
      <c r="AM14" s="121">
        <f>RCFs!I$33</f>
        <v>20.709</v>
      </c>
      <c r="AN14" s="111">
        <f t="shared" si="4"/>
        <v>150.30000000000001</v>
      </c>
      <c r="AO14" s="43">
        <v>104.8</v>
      </c>
      <c r="AP14" s="44">
        <f t="shared" si="17"/>
        <v>20.96</v>
      </c>
      <c r="AQ14" s="111">
        <f t="shared" si="18"/>
        <v>125.7</v>
      </c>
      <c r="AR14" s="111">
        <f t="shared" si="18"/>
        <v>141.4</v>
      </c>
      <c r="AS14" s="43">
        <v>105.9</v>
      </c>
      <c r="AT14" s="44">
        <f t="shared" si="19"/>
        <v>21.18</v>
      </c>
      <c r="AU14" s="43">
        <v>103.7</v>
      </c>
      <c r="AV14" s="44">
        <f t="shared" si="20"/>
        <v>20.740000000000002</v>
      </c>
      <c r="AW14" s="43">
        <f t="shared" si="21"/>
        <v>102.3</v>
      </c>
      <c r="AX14" s="44">
        <f>RCFs!I$41</f>
        <v>20.478000000000002</v>
      </c>
    </row>
    <row r="15" spans="1:50" x14ac:dyDescent="0.2">
      <c r="A15" s="51" t="s">
        <v>15</v>
      </c>
      <c r="B15" s="49" t="s">
        <v>16</v>
      </c>
      <c r="C15" s="50">
        <v>9</v>
      </c>
      <c r="D15" s="43">
        <f t="shared" si="0"/>
        <v>393.1</v>
      </c>
      <c r="E15" s="117">
        <f>RCFs!C$43</f>
        <v>43.679000000000002</v>
      </c>
      <c r="F15" s="119">
        <v>178.3</v>
      </c>
      <c r="G15" s="42">
        <f t="shared" si="5"/>
        <v>19.811111111111114</v>
      </c>
      <c r="H15" s="119">
        <v>178.3</v>
      </c>
      <c r="I15" s="42">
        <f t="shared" si="6"/>
        <v>19.811111111111114</v>
      </c>
      <c r="J15" s="111">
        <f t="shared" si="1"/>
        <v>196.1</v>
      </c>
      <c r="K15" s="111">
        <f t="shared" si="1"/>
        <v>240.7</v>
      </c>
      <c r="L15" s="111">
        <f t="shared" si="1"/>
        <v>267.5</v>
      </c>
      <c r="M15" s="111">
        <f t="shared" si="1"/>
        <v>356.6</v>
      </c>
      <c r="N15" s="111">
        <f t="shared" si="1"/>
        <v>383.3</v>
      </c>
      <c r="O15" s="120">
        <v>180.2</v>
      </c>
      <c r="P15" s="44">
        <f t="shared" si="7"/>
        <v>20.022222222222222</v>
      </c>
      <c r="Q15" s="111">
        <f t="shared" si="8"/>
        <v>234.2</v>
      </c>
      <c r="R15" s="111">
        <f t="shared" si="8"/>
        <v>270.3</v>
      </c>
      <c r="S15" s="120">
        <v>167.8</v>
      </c>
      <c r="T15" s="44">
        <f t="shared" si="9"/>
        <v>18.644444444444446</v>
      </c>
      <c r="U15" s="120">
        <f t="shared" si="10"/>
        <v>177</v>
      </c>
      <c r="V15" s="44">
        <f t="shared" si="11"/>
        <v>19.666666666666668</v>
      </c>
      <c r="W15" s="111">
        <f t="shared" si="12"/>
        <v>194.7</v>
      </c>
      <c r="X15" s="111">
        <f t="shared" si="2"/>
        <v>242.4</v>
      </c>
      <c r="Y15" s="111">
        <f t="shared" si="2"/>
        <v>286.7</v>
      </c>
      <c r="Z15" s="111">
        <f t="shared" si="2"/>
        <v>260.10000000000002</v>
      </c>
      <c r="AA15" s="111">
        <f t="shared" si="2"/>
        <v>384</v>
      </c>
      <c r="AB15" s="111">
        <f t="shared" si="2"/>
        <v>531</v>
      </c>
      <c r="AC15" s="43">
        <v>179.9</v>
      </c>
      <c r="AD15" s="44">
        <f t="shared" si="13"/>
        <v>19.988888888888891</v>
      </c>
      <c r="AE15" s="111">
        <f t="shared" si="3"/>
        <v>296.8</v>
      </c>
      <c r="AF15" s="111">
        <f t="shared" si="3"/>
        <v>377.8</v>
      </c>
      <c r="AG15" s="111">
        <f t="shared" si="3"/>
        <v>539.70000000000005</v>
      </c>
      <c r="AH15" s="122">
        <v>181</v>
      </c>
      <c r="AI15" s="44">
        <f t="shared" si="14"/>
        <v>20.111111111111111</v>
      </c>
      <c r="AJ15" s="122"/>
      <c r="AK15" s="44">
        <f t="shared" si="15"/>
        <v>0</v>
      </c>
      <c r="AL15" s="250">
        <f t="shared" si="16"/>
        <v>186.3</v>
      </c>
      <c r="AM15" s="121">
        <f>RCFs!I$33</f>
        <v>20.709</v>
      </c>
      <c r="AN15" s="111">
        <f t="shared" si="4"/>
        <v>269.89999999999998</v>
      </c>
      <c r="AO15" s="43">
        <v>185</v>
      </c>
      <c r="AP15" s="44">
        <f t="shared" si="17"/>
        <v>20.555555555555557</v>
      </c>
      <c r="AQ15" s="111">
        <f t="shared" si="18"/>
        <v>222</v>
      </c>
      <c r="AR15" s="111">
        <f t="shared" si="18"/>
        <v>249.7</v>
      </c>
      <c r="AS15" s="43">
        <v>180.8</v>
      </c>
      <c r="AT15" s="44">
        <f t="shared" si="19"/>
        <v>20.088888888888889</v>
      </c>
      <c r="AU15" s="43">
        <v>186.7</v>
      </c>
      <c r="AV15" s="44">
        <f t="shared" si="20"/>
        <v>20.744444444444444</v>
      </c>
      <c r="AW15" s="43">
        <f t="shared" si="21"/>
        <v>184.3</v>
      </c>
      <c r="AX15" s="44">
        <f>RCFs!I$41</f>
        <v>20.478000000000002</v>
      </c>
    </row>
    <row r="16" spans="1:50" x14ac:dyDescent="0.2">
      <c r="A16" s="51" t="s">
        <v>17</v>
      </c>
      <c r="B16" s="49" t="s">
        <v>18</v>
      </c>
      <c r="C16" s="50">
        <v>6</v>
      </c>
      <c r="D16" s="43">
        <f t="shared" si="0"/>
        <v>262.10000000000002</v>
      </c>
      <c r="E16" s="117">
        <f>RCFs!C$43</f>
        <v>43.679000000000002</v>
      </c>
      <c r="F16" s="119">
        <v>118.8</v>
      </c>
      <c r="G16" s="42">
        <f t="shared" si="5"/>
        <v>19.8</v>
      </c>
      <c r="H16" s="119">
        <v>118.8</v>
      </c>
      <c r="I16" s="42">
        <f t="shared" si="6"/>
        <v>19.8</v>
      </c>
      <c r="J16" s="111">
        <f t="shared" si="1"/>
        <v>130.69999999999999</v>
      </c>
      <c r="K16" s="111">
        <f t="shared" si="1"/>
        <v>160.4</v>
      </c>
      <c r="L16" s="111">
        <f t="shared" si="1"/>
        <v>178.2</v>
      </c>
      <c r="M16" s="111">
        <f t="shared" si="1"/>
        <v>237.6</v>
      </c>
      <c r="N16" s="111">
        <f t="shared" si="1"/>
        <v>255.4</v>
      </c>
      <c r="O16" s="249">
        <f>ROUNDDOWN($C16*P$11,1)</f>
        <v>120.2</v>
      </c>
      <c r="P16" s="44">
        <f t="shared" si="7"/>
        <v>20.033333333333335</v>
      </c>
      <c r="Q16" s="111">
        <f t="shared" si="8"/>
        <v>156.19999999999999</v>
      </c>
      <c r="R16" s="111">
        <f t="shared" si="8"/>
        <v>180.3</v>
      </c>
      <c r="S16" s="120">
        <v>112.1</v>
      </c>
      <c r="T16" s="44">
        <f t="shared" si="9"/>
        <v>18.683333333333334</v>
      </c>
      <c r="U16" s="120">
        <f t="shared" si="10"/>
        <v>118.2</v>
      </c>
      <c r="V16" s="44">
        <f t="shared" si="11"/>
        <v>19.7</v>
      </c>
      <c r="W16" s="111">
        <f t="shared" si="12"/>
        <v>130</v>
      </c>
      <c r="X16" s="111">
        <f t="shared" si="2"/>
        <v>161.9</v>
      </c>
      <c r="Y16" s="111">
        <f t="shared" si="2"/>
        <v>191.4</v>
      </c>
      <c r="Z16" s="111">
        <f t="shared" si="2"/>
        <v>173.7</v>
      </c>
      <c r="AA16" s="111">
        <f t="shared" si="2"/>
        <v>256.39999999999998</v>
      </c>
      <c r="AB16" s="111">
        <f t="shared" si="2"/>
        <v>354.6</v>
      </c>
      <c r="AC16" s="249">
        <f>ROUNDDOWN($C16*AD$11,1)</f>
        <v>119.9</v>
      </c>
      <c r="AD16" s="44">
        <f t="shared" si="13"/>
        <v>19.983333333333334</v>
      </c>
      <c r="AE16" s="111">
        <f t="shared" si="3"/>
        <v>197.8</v>
      </c>
      <c r="AF16" s="111">
        <f t="shared" si="3"/>
        <v>251.8</v>
      </c>
      <c r="AG16" s="111">
        <f t="shared" si="3"/>
        <v>359.7</v>
      </c>
      <c r="AH16" s="122">
        <v>120.8</v>
      </c>
      <c r="AI16" s="44">
        <f t="shared" si="14"/>
        <v>20.133333333333333</v>
      </c>
      <c r="AJ16" s="122"/>
      <c r="AK16" s="44">
        <f t="shared" si="15"/>
        <v>0</v>
      </c>
      <c r="AL16" s="250">
        <f t="shared" si="16"/>
        <v>124.2</v>
      </c>
      <c r="AM16" s="121">
        <f>RCFs!I$33</f>
        <v>20.709</v>
      </c>
      <c r="AN16" s="111">
        <f t="shared" si="4"/>
        <v>179.9</v>
      </c>
      <c r="AO16" s="249">
        <f>ROUNDDOWN($C16*AP$11,1)</f>
        <v>125.8</v>
      </c>
      <c r="AP16" s="44">
        <f t="shared" si="17"/>
        <v>20.966666666666665</v>
      </c>
      <c r="AQ16" s="111">
        <f t="shared" si="18"/>
        <v>150.9</v>
      </c>
      <c r="AR16" s="111">
        <f t="shared" si="18"/>
        <v>169.8</v>
      </c>
      <c r="AS16" s="43">
        <v>127.2</v>
      </c>
      <c r="AT16" s="44">
        <f t="shared" si="19"/>
        <v>21.2</v>
      </c>
      <c r="AU16" s="43">
        <v>124.19</v>
      </c>
      <c r="AV16" s="44">
        <f t="shared" si="20"/>
        <v>20.698333333333334</v>
      </c>
      <c r="AW16" s="43">
        <f t="shared" si="21"/>
        <v>122.8</v>
      </c>
      <c r="AX16" s="44">
        <f>RCFs!I$41</f>
        <v>20.478000000000002</v>
      </c>
    </row>
    <row r="17" spans="1:50" x14ac:dyDescent="0.2">
      <c r="A17" s="51" t="s">
        <v>19</v>
      </c>
      <c r="B17" s="49" t="s">
        <v>20</v>
      </c>
      <c r="C17" s="50">
        <v>8</v>
      </c>
      <c r="D17" s="43">
        <f t="shared" si="0"/>
        <v>349.4</v>
      </c>
      <c r="E17" s="117">
        <f>RCFs!C$43</f>
        <v>43.679000000000002</v>
      </c>
      <c r="F17" s="119">
        <v>158.30000000000001</v>
      </c>
      <c r="G17" s="42">
        <f t="shared" si="5"/>
        <v>19.787500000000001</v>
      </c>
      <c r="H17" s="119">
        <v>158.30000000000001</v>
      </c>
      <c r="I17" s="42">
        <f t="shared" si="6"/>
        <v>19.787500000000001</v>
      </c>
      <c r="J17" s="111">
        <f t="shared" si="1"/>
        <v>174.1</v>
      </c>
      <c r="K17" s="111">
        <f t="shared" si="1"/>
        <v>213.7</v>
      </c>
      <c r="L17" s="111">
        <f t="shared" si="1"/>
        <v>237.5</v>
      </c>
      <c r="M17" s="111">
        <f t="shared" si="1"/>
        <v>316.60000000000002</v>
      </c>
      <c r="N17" s="111">
        <f t="shared" si="1"/>
        <v>340.3</v>
      </c>
      <c r="O17" s="249">
        <f>ROUNDDOWN($C17*P$11,1)</f>
        <v>160.19999999999999</v>
      </c>
      <c r="P17" s="44">
        <f t="shared" si="7"/>
        <v>20.024999999999999</v>
      </c>
      <c r="Q17" s="111">
        <f t="shared" si="8"/>
        <v>208.2</v>
      </c>
      <c r="R17" s="111">
        <f t="shared" si="8"/>
        <v>240.3</v>
      </c>
      <c r="S17" s="120">
        <v>149.4</v>
      </c>
      <c r="T17" s="44">
        <f t="shared" si="9"/>
        <v>18.675000000000001</v>
      </c>
      <c r="U17" s="120">
        <f t="shared" si="10"/>
        <v>157.6</v>
      </c>
      <c r="V17" s="44">
        <f t="shared" si="11"/>
        <v>19.7</v>
      </c>
      <c r="W17" s="111">
        <f t="shared" si="12"/>
        <v>173.3</v>
      </c>
      <c r="X17" s="111">
        <f t="shared" si="2"/>
        <v>215.9</v>
      </c>
      <c r="Y17" s="111">
        <f t="shared" si="2"/>
        <v>255.3</v>
      </c>
      <c r="Z17" s="111">
        <f t="shared" si="2"/>
        <v>231.6</v>
      </c>
      <c r="AA17" s="111">
        <f t="shared" si="2"/>
        <v>341.9</v>
      </c>
      <c r="AB17" s="111">
        <f t="shared" si="2"/>
        <v>472.8</v>
      </c>
      <c r="AC17" s="249">
        <f>ROUNDDOWN($C17*AD$11,1)</f>
        <v>159.9</v>
      </c>
      <c r="AD17" s="44">
        <f t="shared" si="13"/>
        <v>19.987500000000001</v>
      </c>
      <c r="AE17" s="111">
        <f t="shared" si="3"/>
        <v>263.8</v>
      </c>
      <c r="AF17" s="111">
        <f t="shared" si="3"/>
        <v>335.8</v>
      </c>
      <c r="AG17" s="111">
        <f t="shared" si="3"/>
        <v>479.7</v>
      </c>
      <c r="AH17" s="122">
        <v>161.1</v>
      </c>
      <c r="AI17" s="44">
        <f t="shared" si="14"/>
        <v>20.137499999999999</v>
      </c>
      <c r="AJ17" s="122"/>
      <c r="AK17" s="44">
        <f t="shared" si="15"/>
        <v>0</v>
      </c>
      <c r="AL17" s="250">
        <f t="shared" si="16"/>
        <v>165.6</v>
      </c>
      <c r="AM17" s="121">
        <f>RCFs!I$33</f>
        <v>20.709</v>
      </c>
      <c r="AN17" s="111">
        <f t="shared" si="4"/>
        <v>239.9</v>
      </c>
      <c r="AO17" s="249">
        <f>ROUNDDOWN($C17*AP$11,1)</f>
        <v>167.7</v>
      </c>
      <c r="AP17" s="44">
        <f t="shared" si="17"/>
        <v>20.962499999999999</v>
      </c>
      <c r="AQ17" s="111">
        <f t="shared" si="18"/>
        <v>201.2</v>
      </c>
      <c r="AR17" s="111">
        <f t="shared" si="18"/>
        <v>226.3</v>
      </c>
      <c r="AS17" s="43">
        <v>169.3</v>
      </c>
      <c r="AT17" s="44">
        <f t="shared" si="19"/>
        <v>21.162500000000001</v>
      </c>
      <c r="AU17" s="43">
        <v>165.99</v>
      </c>
      <c r="AV17" s="44">
        <f t="shared" si="20"/>
        <v>20.748750000000001</v>
      </c>
      <c r="AW17" s="43">
        <v>163.69999999999999</v>
      </c>
      <c r="AX17" s="44">
        <f t="shared" ref="AX17:AX26" si="22">AW17/$C17</f>
        <v>20.462499999999999</v>
      </c>
    </row>
    <row r="18" spans="1:50" x14ac:dyDescent="0.2">
      <c r="A18" s="51" t="s">
        <v>21</v>
      </c>
      <c r="B18" s="49" t="s">
        <v>22</v>
      </c>
      <c r="C18" s="50">
        <v>14</v>
      </c>
      <c r="D18" s="43">
        <f t="shared" si="0"/>
        <v>611.5</v>
      </c>
      <c r="E18" s="117">
        <f>RCFs!C$43</f>
        <v>43.679000000000002</v>
      </c>
      <c r="F18" s="119">
        <v>277.2</v>
      </c>
      <c r="G18" s="42">
        <f t="shared" si="5"/>
        <v>19.8</v>
      </c>
      <c r="H18" s="119">
        <v>277.2</v>
      </c>
      <c r="I18" s="42">
        <f t="shared" si="6"/>
        <v>19.8</v>
      </c>
      <c r="J18" s="111">
        <f t="shared" si="1"/>
        <v>304.89999999999998</v>
      </c>
      <c r="K18" s="111">
        <f t="shared" si="1"/>
        <v>374.2</v>
      </c>
      <c r="L18" s="111">
        <f t="shared" si="1"/>
        <v>415.8</v>
      </c>
      <c r="M18" s="111">
        <f t="shared" si="1"/>
        <v>554.4</v>
      </c>
      <c r="N18" s="111">
        <f t="shared" si="1"/>
        <v>596</v>
      </c>
      <c r="O18" s="249">
        <f>ROUNDDOWN($C18*P$11,1)</f>
        <v>280.39999999999998</v>
      </c>
      <c r="P18" s="44">
        <f t="shared" si="7"/>
        <v>20.028571428571428</v>
      </c>
      <c r="Q18" s="111">
        <f t="shared" si="8"/>
        <v>364.5</v>
      </c>
      <c r="R18" s="111">
        <f t="shared" si="8"/>
        <v>420.6</v>
      </c>
      <c r="S18" s="120">
        <v>261.60000000000002</v>
      </c>
      <c r="T18" s="44">
        <f t="shared" si="9"/>
        <v>18.685714285714287</v>
      </c>
      <c r="U18" s="120">
        <f t="shared" si="10"/>
        <v>275.89999999999998</v>
      </c>
      <c r="V18" s="44">
        <f t="shared" si="11"/>
        <v>19.707142857142856</v>
      </c>
      <c r="W18" s="111">
        <f t="shared" si="12"/>
        <v>303.39999999999998</v>
      </c>
      <c r="X18" s="111">
        <f t="shared" si="2"/>
        <v>377.9</v>
      </c>
      <c r="Y18" s="111">
        <f t="shared" si="2"/>
        <v>446.9</v>
      </c>
      <c r="Z18" s="111">
        <f t="shared" si="2"/>
        <v>405.5</v>
      </c>
      <c r="AA18" s="111">
        <f t="shared" si="2"/>
        <v>598.70000000000005</v>
      </c>
      <c r="AB18" s="111">
        <f t="shared" si="2"/>
        <v>827.7</v>
      </c>
      <c r="AC18" s="249">
        <f>ROUNDDOWN($C18*AD$11,1)</f>
        <v>279.89999999999998</v>
      </c>
      <c r="AD18" s="44">
        <f t="shared" si="13"/>
        <v>19.99285714285714</v>
      </c>
      <c r="AE18" s="111">
        <f t="shared" si="3"/>
        <v>461.8</v>
      </c>
      <c r="AF18" s="111">
        <f t="shared" si="3"/>
        <v>587.79999999999995</v>
      </c>
      <c r="AG18" s="111">
        <f t="shared" si="3"/>
        <v>839.7</v>
      </c>
      <c r="AH18" s="122">
        <v>276.2</v>
      </c>
      <c r="AI18" s="44">
        <f t="shared" si="14"/>
        <v>19.728571428571428</v>
      </c>
      <c r="AJ18" s="122"/>
      <c r="AK18" s="44">
        <f t="shared" si="15"/>
        <v>0</v>
      </c>
      <c r="AL18" s="250">
        <f t="shared" si="16"/>
        <v>289.89999999999998</v>
      </c>
      <c r="AM18" s="121">
        <f>RCFs!I$33</f>
        <v>20.709</v>
      </c>
      <c r="AN18" s="111">
        <f t="shared" si="4"/>
        <v>419.9</v>
      </c>
      <c r="AO18" s="249">
        <f>ROUNDDOWN($C18*AP$11,1)</f>
        <v>293.60000000000002</v>
      </c>
      <c r="AP18" s="44">
        <f t="shared" si="17"/>
        <v>20.971428571428572</v>
      </c>
      <c r="AQ18" s="111">
        <f t="shared" si="18"/>
        <v>352.3</v>
      </c>
      <c r="AR18" s="111">
        <f t="shared" si="18"/>
        <v>396.3</v>
      </c>
      <c r="AS18" s="43">
        <v>296.39999999999998</v>
      </c>
      <c r="AT18" s="44">
        <f t="shared" si="19"/>
        <v>21.171428571428571</v>
      </c>
      <c r="AU18" s="43">
        <v>197.98</v>
      </c>
      <c r="AV18" s="44">
        <f t="shared" si="20"/>
        <v>14.141428571428571</v>
      </c>
      <c r="AW18" s="43">
        <f>ROUNDDOWN(C18*AX18,1)</f>
        <v>286.60000000000002</v>
      </c>
      <c r="AX18" s="44">
        <f>RCFs!I$41</f>
        <v>20.478000000000002</v>
      </c>
    </row>
    <row r="19" spans="1:50" s="53" customFormat="1" x14ac:dyDescent="0.2">
      <c r="A19" s="51" t="s">
        <v>23</v>
      </c>
      <c r="B19" s="49" t="s">
        <v>24</v>
      </c>
      <c r="C19" s="43"/>
      <c r="D19" s="43">
        <v>0</v>
      </c>
      <c r="E19" s="117">
        <v>0</v>
      </c>
      <c r="F19" s="119">
        <v>0</v>
      </c>
      <c r="G19" s="42">
        <v>0</v>
      </c>
      <c r="H19" s="119">
        <v>0</v>
      </c>
      <c r="I19" s="42">
        <v>0</v>
      </c>
      <c r="J19" s="111">
        <v>0</v>
      </c>
      <c r="K19" s="111">
        <v>0</v>
      </c>
      <c r="L19" s="111">
        <v>0</v>
      </c>
      <c r="M19" s="111">
        <v>0</v>
      </c>
      <c r="N19" s="111">
        <v>0</v>
      </c>
      <c r="O19" s="117">
        <v>0</v>
      </c>
      <c r="P19" s="44">
        <v>0</v>
      </c>
      <c r="Q19" s="111">
        <v>0</v>
      </c>
      <c r="R19" s="111">
        <v>0</v>
      </c>
      <c r="S19" s="117">
        <v>0</v>
      </c>
      <c r="T19" s="44">
        <v>0</v>
      </c>
      <c r="U19" s="120">
        <v>0</v>
      </c>
      <c r="V19" s="44">
        <v>0</v>
      </c>
      <c r="W19" s="111">
        <v>0</v>
      </c>
      <c r="X19" s="111">
        <v>0</v>
      </c>
      <c r="Y19" s="111">
        <v>0</v>
      </c>
      <c r="Z19" s="111">
        <v>0</v>
      </c>
      <c r="AA19" s="111">
        <v>0</v>
      </c>
      <c r="AB19" s="111">
        <v>0</v>
      </c>
      <c r="AC19" s="117">
        <v>0</v>
      </c>
      <c r="AD19" s="44">
        <v>0</v>
      </c>
      <c r="AE19" s="111">
        <v>0</v>
      </c>
      <c r="AF19" s="111">
        <v>0</v>
      </c>
      <c r="AG19" s="111">
        <v>0</v>
      </c>
      <c r="AH19" s="117">
        <v>0</v>
      </c>
      <c r="AI19" s="44">
        <v>0</v>
      </c>
      <c r="AJ19" s="117">
        <v>0</v>
      </c>
      <c r="AK19" s="44">
        <v>0</v>
      </c>
      <c r="AL19" s="250">
        <v>0</v>
      </c>
      <c r="AM19" s="121">
        <v>0</v>
      </c>
      <c r="AN19" s="111">
        <v>0</v>
      </c>
      <c r="AO19" s="117">
        <v>0</v>
      </c>
      <c r="AP19" s="44">
        <v>0</v>
      </c>
      <c r="AQ19" s="111">
        <v>0</v>
      </c>
      <c r="AR19" s="111">
        <v>0</v>
      </c>
      <c r="AS19" s="42">
        <v>0</v>
      </c>
      <c r="AT19" s="44">
        <v>0</v>
      </c>
      <c r="AU19" s="42">
        <v>0</v>
      </c>
      <c r="AV19" s="44">
        <v>0</v>
      </c>
      <c r="AW19" s="42">
        <v>0</v>
      </c>
      <c r="AX19" s="44">
        <v>0</v>
      </c>
    </row>
    <row r="20" spans="1:50" x14ac:dyDescent="0.2">
      <c r="A20" s="51" t="s">
        <v>25</v>
      </c>
      <c r="B20" s="49" t="s">
        <v>26</v>
      </c>
      <c r="C20" s="50">
        <v>15</v>
      </c>
      <c r="D20" s="43">
        <f t="shared" ref="D20:D27" si="23">ROUND(E20*C20,1)</f>
        <v>655.20000000000005</v>
      </c>
      <c r="E20" s="117">
        <f>RCFs!C$43</f>
        <v>43.679000000000002</v>
      </c>
      <c r="F20" s="119">
        <v>336.6</v>
      </c>
      <c r="G20" s="42">
        <f t="shared" si="5"/>
        <v>22.44</v>
      </c>
      <c r="H20" s="119">
        <v>336.6</v>
      </c>
      <c r="I20" s="42">
        <f t="shared" si="6"/>
        <v>22.44</v>
      </c>
      <c r="J20" s="111">
        <f t="shared" ref="J20:N22" si="24">ROUND($C20*$I20*J$6,1)</f>
        <v>370.3</v>
      </c>
      <c r="K20" s="111">
        <f t="shared" si="24"/>
        <v>454.4</v>
      </c>
      <c r="L20" s="111">
        <f t="shared" si="24"/>
        <v>504.9</v>
      </c>
      <c r="M20" s="111">
        <f t="shared" si="24"/>
        <v>673.2</v>
      </c>
      <c r="N20" s="111">
        <f t="shared" si="24"/>
        <v>723.7</v>
      </c>
      <c r="O20" s="120">
        <v>340.7</v>
      </c>
      <c r="P20" s="44">
        <f t="shared" si="7"/>
        <v>22.713333333333331</v>
      </c>
      <c r="Q20" s="111">
        <f t="shared" si="8"/>
        <v>442.9</v>
      </c>
      <c r="R20" s="111">
        <f t="shared" si="8"/>
        <v>511</v>
      </c>
      <c r="S20" s="120">
        <v>317.8</v>
      </c>
      <c r="T20" s="44">
        <f t="shared" si="9"/>
        <v>21.186666666666667</v>
      </c>
      <c r="U20" s="120">
        <f t="shared" si="10"/>
        <v>335.2</v>
      </c>
      <c r="V20" s="44">
        <f t="shared" si="11"/>
        <v>22.346666666666668</v>
      </c>
      <c r="W20" s="111">
        <f t="shared" si="12"/>
        <v>368.7</v>
      </c>
      <c r="X20" s="111">
        <f t="shared" si="2"/>
        <v>459.2</v>
      </c>
      <c r="Y20" s="111">
        <f t="shared" si="2"/>
        <v>543</v>
      </c>
      <c r="Z20" s="111">
        <f t="shared" si="2"/>
        <v>492.7</v>
      </c>
      <c r="AA20" s="111">
        <f t="shared" si="2"/>
        <v>727.3</v>
      </c>
      <c r="AB20" s="111">
        <f t="shared" si="2"/>
        <v>1005.6</v>
      </c>
      <c r="AC20" s="43">
        <v>340.1</v>
      </c>
      <c r="AD20" s="44">
        <f t="shared" si="13"/>
        <v>22.673333333333336</v>
      </c>
      <c r="AE20" s="111">
        <f t="shared" ref="AE20:AG22" si="25">ROUND($AC20*AE$6,1)</f>
        <v>561.20000000000005</v>
      </c>
      <c r="AF20" s="111">
        <f t="shared" si="25"/>
        <v>714.2</v>
      </c>
      <c r="AG20" s="111">
        <f t="shared" si="25"/>
        <v>1020.3</v>
      </c>
      <c r="AH20" s="122">
        <v>333.5</v>
      </c>
      <c r="AI20" s="44">
        <f t="shared" si="14"/>
        <v>22.233333333333334</v>
      </c>
      <c r="AJ20" s="122"/>
      <c r="AK20" s="44">
        <f t="shared" si="15"/>
        <v>0</v>
      </c>
      <c r="AL20" s="250">
        <f t="shared" si="16"/>
        <v>310.60000000000002</v>
      </c>
      <c r="AM20" s="121">
        <f>RCFs!I$33</f>
        <v>20.709</v>
      </c>
      <c r="AN20" s="111">
        <f>ROUND($AC20*AN$6,1)</f>
        <v>510.2</v>
      </c>
      <c r="AO20" s="43">
        <v>356.9</v>
      </c>
      <c r="AP20" s="44">
        <f t="shared" si="17"/>
        <v>23.793333333333333</v>
      </c>
      <c r="AQ20" s="111">
        <f t="shared" si="18"/>
        <v>428.2</v>
      </c>
      <c r="AR20" s="111">
        <f t="shared" si="18"/>
        <v>481.8</v>
      </c>
      <c r="AS20" s="43">
        <v>359.9</v>
      </c>
      <c r="AT20" s="44">
        <f t="shared" si="19"/>
        <v>23.993333333333332</v>
      </c>
      <c r="AU20" s="43">
        <v>352.7</v>
      </c>
      <c r="AV20" s="44">
        <f t="shared" si="20"/>
        <v>23.513333333333332</v>
      </c>
      <c r="AW20" s="43">
        <v>532.4</v>
      </c>
      <c r="AX20" s="44">
        <f t="shared" si="22"/>
        <v>35.493333333333332</v>
      </c>
    </row>
    <row r="21" spans="1:50" x14ac:dyDescent="0.2">
      <c r="A21" s="51" t="s">
        <v>27</v>
      </c>
      <c r="B21" s="49" t="s">
        <v>26</v>
      </c>
      <c r="C21" s="50">
        <v>30</v>
      </c>
      <c r="D21" s="43">
        <f t="shared" si="23"/>
        <v>1310.4000000000001</v>
      </c>
      <c r="E21" s="117">
        <f>RCFs!C$43</f>
        <v>43.679000000000002</v>
      </c>
      <c r="F21" s="119">
        <v>336.6</v>
      </c>
      <c r="G21" s="42">
        <f t="shared" si="5"/>
        <v>11.22</v>
      </c>
      <c r="H21" s="119">
        <v>336.6</v>
      </c>
      <c r="I21" s="42">
        <f t="shared" si="6"/>
        <v>11.22</v>
      </c>
      <c r="J21" s="111">
        <f t="shared" si="24"/>
        <v>370.3</v>
      </c>
      <c r="K21" s="111">
        <f t="shared" si="24"/>
        <v>454.4</v>
      </c>
      <c r="L21" s="111">
        <f t="shared" si="24"/>
        <v>504.9</v>
      </c>
      <c r="M21" s="111">
        <f t="shared" si="24"/>
        <v>673.2</v>
      </c>
      <c r="N21" s="111">
        <f t="shared" si="24"/>
        <v>723.7</v>
      </c>
      <c r="O21" s="120">
        <v>340.7</v>
      </c>
      <c r="P21" s="44">
        <f t="shared" si="7"/>
        <v>11.356666666666666</v>
      </c>
      <c r="Q21" s="111">
        <f t="shared" si="8"/>
        <v>442.9</v>
      </c>
      <c r="R21" s="111">
        <f t="shared" si="8"/>
        <v>511</v>
      </c>
      <c r="S21" s="120">
        <v>317.8</v>
      </c>
      <c r="T21" s="44">
        <f t="shared" si="9"/>
        <v>10.593333333333334</v>
      </c>
      <c r="U21" s="120">
        <f t="shared" si="10"/>
        <v>335.2</v>
      </c>
      <c r="V21" s="44">
        <f t="shared" si="11"/>
        <v>11.173333333333334</v>
      </c>
      <c r="W21" s="111">
        <f t="shared" si="12"/>
        <v>368.7</v>
      </c>
      <c r="X21" s="111">
        <f t="shared" si="2"/>
        <v>459.2</v>
      </c>
      <c r="Y21" s="111">
        <f t="shared" si="2"/>
        <v>543</v>
      </c>
      <c r="Z21" s="111">
        <f t="shared" si="2"/>
        <v>492.7</v>
      </c>
      <c r="AA21" s="111">
        <f t="shared" si="2"/>
        <v>727.3</v>
      </c>
      <c r="AB21" s="111">
        <f t="shared" si="2"/>
        <v>1005.6</v>
      </c>
      <c r="AC21" s="43">
        <v>340.1</v>
      </c>
      <c r="AD21" s="44">
        <f t="shared" si="13"/>
        <v>11.336666666666668</v>
      </c>
      <c r="AE21" s="111">
        <f t="shared" si="25"/>
        <v>561.20000000000005</v>
      </c>
      <c r="AF21" s="111">
        <f t="shared" si="25"/>
        <v>714.2</v>
      </c>
      <c r="AG21" s="111">
        <f t="shared" si="25"/>
        <v>1020.3</v>
      </c>
      <c r="AH21" s="122">
        <v>333.5</v>
      </c>
      <c r="AI21" s="44">
        <f t="shared" si="14"/>
        <v>11.116666666666667</v>
      </c>
      <c r="AJ21" s="122"/>
      <c r="AK21" s="44">
        <f t="shared" si="15"/>
        <v>0</v>
      </c>
      <c r="AL21" s="250">
        <f t="shared" si="16"/>
        <v>621.20000000000005</v>
      </c>
      <c r="AM21" s="121">
        <f>RCFs!I$33</f>
        <v>20.709</v>
      </c>
      <c r="AN21" s="111">
        <f>ROUND($AC21*AN$6,1)</f>
        <v>510.2</v>
      </c>
      <c r="AO21" s="43">
        <v>356.9</v>
      </c>
      <c r="AP21" s="44">
        <f t="shared" si="17"/>
        <v>11.896666666666667</v>
      </c>
      <c r="AQ21" s="111">
        <f t="shared" si="18"/>
        <v>428.2</v>
      </c>
      <c r="AR21" s="111">
        <f t="shared" si="18"/>
        <v>481.8</v>
      </c>
      <c r="AS21" s="43">
        <v>359.9</v>
      </c>
      <c r="AT21" s="44">
        <f t="shared" si="19"/>
        <v>11.996666666666666</v>
      </c>
      <c r="AU21" s="43">
        <v>352.7</v>
      </c>
      <c r="AV21" s="44">
        <f t="shared" si="20"/>
        <v>11.756666666666666</v>
      </c>
      <c r="AW21" s="43">
        <v>532.4</v>
      </c>
      <c r="AX21" s="44">
        <f t="shared" si="22"/>
        <v>17.746666666666666</v>
      </c>
    </row>
    <row r="22" spans="1:50" x14ac:dyDescent="0.2">
      <c r="A22" s="51" t="s">
        <v>28</v>
      </c>
      <c r="B22" s="49" t="s">
        <v>26</v>
      </c>
      <c r="C22" s="50">
        <v>45</v>
      </c>
      <c r="D22" s="43">
        <f t="shared" si="23"/>
        <v>1965.6</v>
      </c>
      <c r="E22" s="117">
        <f>RCFs!C$43</f>
        <v>43.679000000000002</v>
      </c>
      <c r="F22" s="119">
        <v>336.6</v>
      </c>
      <c r="G22" s="42">
        <f t="shared" si="5"/>
        <v>7.48</v>
      </c>
      <c r="H22" s="119">
        <v>336.6</v>
      </c>
      <c r="I22" s="42">
        <f t="shared" si="6"/>
        <v>7.48</v>
      </c>
      <c r="J22" s="111">
        <f t="shared" si="24"/>
        <v>370.3</v>
      </c>
      <c r="K22" s="111">
        <f t="shared" si="24"/>
        <v>454.4</v>
      </c>
      <c r="L22" s="111">
        <f t="shared" si="24"/>
        <v>504.9</v>
      </c>
      <c r="M22" s="111">
        <f t="shared" si="24"/>
        <v>673.2</v>
      </c>
      <c r="N22" s="111">
        <f t="shared" si="24"/>
        <v>723.7</v>
      </c>
      <c r="O22" s="120">
        <v>340.7</v>
      </c>
      <c r="P22" s="44">
        <f t="shared" si="7"/>
        <v>7.5711111111111107</v>
      </c>
      <c r="Q22" s="111">
        <f t="shared" si="8"/>
        <v>442.9</v>
      </c>
      <c r="R22" s="111">
        <f t="shared" si="8"/>
        <v>511</v>
      </c>
      <c r="S22" s="120">
        <v>317.8</v>
      </c>
      <c r="T22" s="44">
        <f t="shared" si="9"/>
        <v>7.0622222222222222</v>
      </c>
      <c r="U22" s="120">
        <f t="shared" si="10"/>
        <v>335.2</v>
      </c>
      <c r="V22" s="44">
        <f t="shared" si="11"/>
        <v>7.4488888888888889</v>
      </c>
      <c r="W22" s="111">
        <f t="shared" si="12"/>
        <v>368.7</v>
      </c>
      <c r="X22" s="111">
        <f t="shared" si="2"/>
        <v>459.2</v>
      </c>
      <c r="Y22" s="111">
        <f t="shared" si="2"/>
        <v>543</v>
      </c>
      <c r="Z22" s="111">
        <f t="shared" si="2"/>
        <v>492.7</v>
      </c>
      <c r="AA22" s="111">
        <f t="shared" si="2"/>
        <v>727.3</v>
      </c>
      <c r="AB22" s="111">
        <f t="shared" si="2"/>
        <v>1005.6</v>
      </c>
      <c r="AC22" s="43">
        <v>340.1</v>
      </c>
      <c r="AD22" s="44">
        <f t="shared" si="13"/>
        <v>7.5577777777777779</v>
      </c>
      <c r="AE22" s="111">
        <f t="shared" si="25"/>
        <v>561.20000000000005</v>
      </c>
      <c r="AF22" s="111">
        <f t="shared" si="25"/>
        <v>714.2</v>
      </c>
      <c r="AG22" s="111">
        <f t="shared" si="25"/>
        <v>1020.3</v>
      </c>
      <c r="AH22" s="122">
        <v>333.5</v>
      </c>
      <c r="AI22" s="44">
        <f t="shared" si="14"/>
        <v>7.4111111111111114</v>
      </c>
      <c r="AJ22" s="122"/>
      <c r="AK22" s="44">
        <f t="shared" si="15"/>
        <v>0</v>
      </c>
      <c r="AL22" s="250">
        <f t="shared" si="16"/>
        <v>931.9</v>
      </c>
      <c r="AM22" s="121">
        <f>RCFs!I$33</f>
        <v>20.709</v>
      </c>
      <c r="AN22" s="111">
        <f>ROUND($AC22*AN$6,1)</f>
        <v>510.2</v>
      </c>
      <c r="AO22" s="43">
        <v>356.9</v>
      </c>
      <c r="AP22" s="44">
        <f t="shared" si="17"/>
        <v>7.931111111111111</v>
      </c>
      <c r="AQ22" s="111">
        <f t="shared" si="18"/>
        <v>428.2</v>
      </c>
      <c r="AR22" s="111">
        <f t="shared" si="18"/>
        <v>481.8</v>
      </c>
      <c r="AS22" s="43">
        <v>359.9</v>
      </c>
      <c r="AT22" s="44">
        <f t="shared" si="19"/>
        <v>7.9977777777777774</v>
      </c>
      <c r="AU22" s="43">
        <v>352.7</v>
      </c>
      <c r="AV22" s="44">
        <f t="shared" si="20"/>
        <v>7.8377777777777773</v>
      </c>
      <c r="AW22" s="43">
        <v>532.4</v>
      </c>
      <c r="AX22" s="44">
        <f t="shared" si="22"/>
        <v>11.831111111111111</v>
      </c>
    </row>
    <row r="23" spans="1:50" s="232" customFormat="1" ht="25.5" x14ac:dyDescent="0.2">
      <c r="A23" s="223" t="s">
        <v>296</v>
      </c>
      <c r="B23" s="224" t="s">
        <v>297</v>
      </c>
      <c r="C23" s="225">
        <v>30.8</v>
      </c>
      <c r="D23" s="226">
        <v>0</v>
      </c>
      <c r="E23" s="275">
        <v>0</v>
      </c>
      <c r="F23" s="276">
        <v>0</v>
      </c>
      <c r="G23" s="227">
        <f t="shared" si="5"/>
        <v>0</v>
      </c>
      <c r="H23" s="276">
        <v>0</v>
      </c>
      <c r="I23" s="227">
        <v>0</v>
      </c>
      <c r="J23" s="228">
        <v>0</v>
      </c>
      <c r="K23" s="228">
        <v>0</v>
      </c>
      <c r="L23" s="228">
        <v>0</v>
      </c>
      <c r="M23" s="228">
        <v>0</v>
      </c>
      <c r="N23" s="228">
        <v>0</v>
      </c>
      <c r="O23" s="229">
        <v>0</v>
      </c>
      <c r="P23" s="277">
        <v>0</v>
      </c>
      <c r="Q23" s="228">
        <v>0</v>
      </c>
      <c r="R23" s="228">
        <v>0</v>
      </c>
      <c r="S23" s="229">
        <v>0</v>
      </c>
      <c r="T23" s="277">
        <v>0</v>
      </c>
      <c r="U23" s="229">
        <v>400</v>
      </c>
      <c r="V23" s="277">
        <v>0</v>
      </c>
      <c r="W23" s="228">
        <f>$U$23</f>
        <v>400</v>
      </c>
      <c r="X23" s="228">
        <f t="shared" ref="X23:AB23" si="26">$U$23</f>
        <v>400</v>
      </c>
      <c r="Y23" s="228">
        <f t="shared" si="26"/>
        <v>400</v>
      </c>
      <c r="Z23" s="228">
        <f t="shared" si="26"/>
        <v>400</v>
      </c>
      <c r="AA23" s="228">
        <f t="shared" si="26"/>
        <v>400</v>
      </c>
      <c r="AB23" s="228">
        <f t="shared" si="26"/>
        <v>400</v>
      </c>
      <c r="AC23" s="226">
        <v>0</v>
      </c>
      <c r="AD23" s="277">
        <v>0</v>
      </c>
      <c r="AE23" s="228">
        <v>0</v>
      </c>
      <c r="AF23" s="228">
        <v>0</v>
      </c>
      <c r="AG23" s="228">
        <v>0</v>
      </c>
      <c r="AH23" s="230">
        <v>0</v>
      </c>
      <c r="AI23" s="277">
        <v>0</v>
      </c>
      <c r="AJ23" s="230">
        <v>0</v>
      </c>
      <c r="AK23" s="277">
        <v>0</v>
      </c>
      <c r="AL23" s="277">
        <v>0</v>
      </c>
      <c r="AM23" s="231">
        <v>0</v>
      </c>
      <c r="AN23" s="228">
        <v>0</v>
      </c>
      <c r="AO23" s="226">
        <v>0</v>
      </c>
      <c r="AP23" s="277">
        <v>0</v>
      </c>
      <c r="AQ23" s="228">
        <v>0</v>
      </c>
      <c r="AR23" s="228">
        <v>0</v>
      </c>
      <c r="AS23" s="226">
        <v>0</v>
      </c>
      <c r="AT23" s="277">
        <v>0</v>
      </c>
      <c r="AU23" s="226">
        <v>0</v>
      </c>
      <c r="AV23" s="277">
        <v>0</v>
      </c>
      <c r="AW23" s="226">
        <v>0</v>
      </c>
      <c r="AX23" s="226">
        <v>0</v>
      </c>
    </row>
    <row r="24" spans="1:50" x14ac:dyDescent="0.2">
      <c r="A24" s="51" t="s">
        <v>29</v>
      </c>
      <c r="B24" s="49" t="s">
        <v>30</v>
      </c>
      <c r="C24" s="50">
        <v>15</v>
      </c>
      <c r="D24" s="43">
        <f t="shared" si="23"/>
        <v>655.20000000000005</v>
      </c>
      <c r="E24" s="117">
        <f>RCFs!C$43</f>
        <v>43.679000000000002</v>
      </c>
      <c r="F24" s="119">
        <v>336.6</v>
      </c>
      <c r="G24" s="42">
        <f t="shared" si="5"/>
        <v>22.44</v>
      </c>
      <c r="H24" s="119">
        <v>336.6</v>
      </c>
      <c r="I24" s="42">
        <f t="shared" si="6"/>
        <v>22.44</v>
      </c>
      <c r="J24" s="111">
        <f t="shared" ref="J24:N27" si="27">ROUND($C24*$I24*J$6,1)</f>
        <v>370.3</v>
      </c>
      <c r="K24" s="111">
        <f t="shared" si="27"/>
        <v>454.4</v>
      </c>
      <c r="L24" s="111">
        <f t="shared" si="27"/>
        <v>504.9</v>
      </c>
      <c r="M24" s="111">
        <f t="shared" si="27"/>
        <v>673.2</v>
      </c>
      <c r="N24" s="111">
        <f t="shared" si="27"/>
        <v>723.7</v>
      </c>
      <c r="O24" s="120">
        <v>340.7</v>
      </c>
      <c r="P24" s="44">
        <f t="shared" si="7"/>
        <v>22.713333333333331</v>
      </c>
      <c r="Q24" s="111">
        <f t="shared" si="8"/>
        <v>442.9</v>
      </c>
      <c r="R24" s="111">
        <f t="shared" si="8"/>
        <v>511</v>
      </c>
      <c r="S24" s="120">
        <v>357.6</v>
      </c>
      <c r="T24" s="44">
        <f t="shared" si="9"/>
        <v>23.84</v>
      </c>
      <c r="U24" s="120">
        <f t="shared" si="10"/>
        <v>377.2</v>
      </c>
      <c r="V24" s="44">
        <f t="shared" si="11"/>
        <v>25.146666666666665</v>
      </c>
      <c r="W24" s="111">
        <f t="shared" si="12"/>
        <v>414.9</v>
      </c>
      <c r="X24" s="111">
        <f t="shared" si="2"/>
        <v>516.70000000000005</v>
      </c>
      <c r="Y24" s="111">
        <f t="shared" si="2"/>
        <v>611</v>
      </c>
      <c r="Z24" s="111">
        <f t="shared" si="2"/>
        <v>554.4</v>
      </c>
      <c r="AA24" s="111">
        <f t="shared" si="2"/>
        <v>818.5</v>
      </c>
      <c r="AB24" s="111">
        <f t="shared" si="2"/>
        <v>1131.5999999999999</v>
      </c>
      <c r="AC24" s="43">
        <v>340.1</v>
      </c>
      <c r="AD24" s="44">
        <f t="shared" si="13"/>
        <v>22.673333333333336</v>
      </c>
      <c r="AE24" s="111">
        <f t="shared" ref="AE24:AG27" si="28">ROUND($AC24*AE$6,1)</f>
        <v>561.20000000000005</v>
      </c>
      <c r="AF24" s="111">
        <f t="shared" si="28"/>
        <v>714.2</v>
      </c>
      <c r="AG24" s="111">
        <f t="shared" si="28"/>
        <v>1020.3</v>
      </c>
      <c r="AH24" s="122">
        <v>333.5</v>
      </c>
      <c r="AI24" s="44">
        <f t="shared" si="14"/>
        <v>22.233333333333334</v>
      </c>
      <c r="AJ24" s="122"/>
      <c r="AK24" s="44">
        <f t="shared" si="15"/>
        <v>0</v>
      </c>
      <c r="AL24" s="250">
        <f t="shared" si="16"/>
        <v>310.60000000000002</v>
      </c>
      <c r="AM24" s="121">
        <f>RCFs!I$33</f>
        <v>20.709</v>
      </c>
      <c r="AN24" s="111">
        <f>ROUND($AC24*AN$6,1)</f>
        <v>510.2</v>
      </c>
      <c r="AO24" s="43">
        <v>356.9</v>
      </c>
      <c r="AP24" s="44">
        <f t="shared" si="17"/>
        <v>23.793333333333333</v>
      </c>
      <c r="AQ24" s="111">
        <f t="shared" si="18"/>
        <v>428.2</v>
      </c>
      <c r="AR24" s="111">
        <f t="shared" si="18"/>
        <v>481.8</v>
      </c>
      <c r="AS24" s="43">
        <v>438.8</v>
      </c>
      <c r="AT24" s="44">
        <f t="shared" si="19"/>
        <v>29.253333333333334</v>
      </c>
      <c r="AU24" s="43">
        <v>352.7</v>
      </c>
      <c r="AV24" s="44">
        <f t="shared" si="20"/>
        <v>23.513333333333332</v>
      </c>
      <c r="AW24" s="43">
        <v>532.4</v>
      </c>
      <c r="AX24" s="44">
        <f t="shared" si="22"/>
        <v>35.493333333333332</v>
      </c>
    </row>
    <row r="25" spans="1:50" x14ac:dyDescent="0.2">
      <c r="A25" s="51" t="s">
        <v>31</v>
      </c>
      <c r="B25" s="49" t="s">
        <v>30</v>
      </c>
      <c r="C25" s="50">
        <v>30</v>
      </c>
      <c r="D25" s="43">
        <f t="shared" si="23"/>
        <v>1310.4000000000001</v>
      </c>
      <c r="E25" s="117">
        <f>RCFs!C$43</f>
        <v>43.679000000000002</v>
      </c>
      <c r="F25" s="119">
        <v>336.6</v>
      </c>
      <c r="G25" s="42">
        <f t="shared" si="5"/>
        <v>11.22</v>
      </c>
      <c r="H25" s="119">
        <v>336.6</v>
      </c>
      <c r="I25" s="42">
        <f t="shared" si="6"/>
        <v>11.22</v>
      </c>
      <c r="J25" s="111">
        <f t="shared" si="27"/>
        <v>370.3</v>
      </c>
      <c r="K25" s="111">
        <f t="shared" si="27"/>
        <v>454.4</v>
      </c>
      <c r="L25" s="111">
        <f t="shared" si="27"/>
        <v>504.9</v>
      </c>
      <c r="M25" s="111">
        <f t="shared" si="27"/>
        <v>673.2</v>
      </c>
      <c r="N25" s="111">
        <f t="shared" si="27"/>
        <v>723.7</v>
      </c>
      <c r="O25" s="120">
        <v>340.7</v>
      </c>
      <c r="P25" s="44">
        <f t="shared" si="7"/>
        <v>11.356666666666666</v>
      </c>
      <c r="Q25" s="111">
        <f t="shared" si="8"/>
        <v>442.9</v>
      </c>
      <c r="R25" s="111">
        <f t="shared" si="8"/>
        <v>511</v>
      </c>
      <c r="S25" s="120">
        <v>357.6</v>
      </c>
      <c r="T25" s="44">
        <f t="shared" si="9"/>
        <v>11.92</v>
      </c>
      <c r="U25" s="120">
        <f t="shared" si="10"/>
        <v>377.2</v>
      </c>
      <c r="V25" s="44">
        <f t="shared" si="11"/>
        <v>12.573333333333332</v>
      </c>
      <c r="W25" s="111">
        <f t="shared" si="12"/>
        <v>414.9</v>
      </c>
      <c r="X25" s="111">
        <f t="shared" si="2"/>
        <v>516.70000000000005</v>
      </c>
      <c r="Y25" s="111">
        <f t="shared" si="2"/>
        <v>611</v>
      </c>
      <c r="Z25" s="111">
        <f t="shared" si="2"/>
        <v>554.4</v>
      </c>
      <c r="AA25" s="111">
        <f t="shared" si="2"/>
        <v>818.5</v>
      </c>
      <c r="AB25" s="111">
        <f t="shared" si="2"/>
        <v>1131.5999999999999</v>
      </c>
      <c r="AC25" s="43">
        <v>340.1</v>
      </c>
      <c r="AD25" s="44">
        <f t="shared" si="13"/>
        <v>11.336666666666668</v>
      </c>
      <c r="AE25" s="111">
        <f t="shared" si="28"/>
        <v>561.20000000000005</v>
      </c>
      <c r="AF25" s="111">
        <f t="shared" si="28"/>
        <v>714.2</v>
      </c>
      <c r="AG25" s="111">
        <f t="shared" si="28"/>
        <v>1020.3</v>
      </c>
      <c r="AH25" s="122">
        <v>333.5</v>
      </c>
      <c r="AI25" s="44">
        <f t="shared" si="14"/>
        <v>11.116666666666667</v>
      </c>
      <c r="AJ25" s="122"/>
      <c r="AK25" s="44">
        <f t="shared" si="15"/>
        <v>0</v>
      </c>
      <c r="AL25" s="250">
        <f t="shared" si="16"/>
        <v>621.20000000000005</v>
      </c>
      <c r="AM25" s="121">
        <f>RCFs!I$33</f>
        <v>20.709</v>
      </c>
      <c r="AN25" s="111">
        <f>ROUND($AC25*AN$6,1)</f>
        <v>510.2</v>
      </c>
      <c r="AO25" s="43">
        <v>356.9</v>
      </c>
      <c r="AP25" s="44">
        <f t="shared" si="17"/>
        <v>11.896666666666667</v>
      </c>
      <c r="AQ25" s="111">
        <f t="shared" si="18"/>
        <v>428.2</v>
      </c>
      <c r="AR25" s="111">
        <f t="shared" si="18"/>
        <v>481.8</v>
      </c>
      <c r="AS25" s="43">
        <v>438.8</v>
      </c>
      <c r="AT25" s="44">
        <f t="shared" si="19"/>
        <v>14.626666666666667</v>
      </c>
      <c r="AU25" s="43">
        <v>352.7</v>
      </c>
      <c r="AV25" s="44">
        <f t="shared" si="20"/>
        <v>11.756666666666666</v>
      </c>
      <c r="AW25" s="43">
        <v>532.4</v>
      </c>
      <c r="AX25" s="44">
        <f t="shared" si="22"/>
        <v>17.746666666666666</v>
      </c>
    </row>
    <row r="26" spans="1:50" x14ac:dyDescent="0.2">
      <c r="A26" s="51" t="s">
        <v>32</v>
      </c>
      <c r="B26" s="49" t="s">
        <v>30</v>
      </c>
      <c r="C26" s="50">
        <v>45</v>
      </c>
      <c r="D26" s="43">
        <f t="shared" si="23"/>
        <v>1965.6</v>
      </c>
      <c r="E26" s="117">
        <f>RCFs!C$43</f>
        <v>43.679000000000002</v>
      </c>
      <c r="F26" s="119">
        <v>336.6</v>
      </c>
      <c r="G26" s="42">
        <f t="shared" si="5"/>
        <v>7.48</v>
      </c>
      <c r="H26" s="119">
        <v>336.6</v>
      </c>
      <c r="I26" s="42">
        <f t="shared" si="6"/>
        <v>7.48</v>
      </c>
      <c r="J26" s="111">
        <f t="shared" si="27"/>
        <v>370.3</v>
      </c>
      <c r="K26" s="111">
        <f t="shared" si="27"/>
        <v>454.4</v>
      </c>
      <c r="L26" s="111">
        <f t="shared" si="27"/>
        <v>504.9</v>
      </c>
      <c r="M26" s="111">
        <f t="shared" si="27"/>
        <v>673.2</v>
      </c>
      <c r="N26" s="111">
        <f t="shared" si="27"/>
        <v>723.7</v>
      </c>
      <c r="O26" s="120">
        <v>340.7</v>
      </c>
      <c r="P26" s="44">
        <f t="shared" si="7"/>
        <v>7.5711111111111107</v>
      </c>
      <c r="Q26" s="111">
        <f t="shared" si="8"/>
        <v>442.9</v>
      </c>
      <c r="R26" s="111">
        <f t="shared" si="8"/>
        <v>511</v>
      </c>
      <c r="S26" s="120">
        <v>357.6</v>
      </c>
      <c r="T26" s="44">
        <f t="shared" si="9"/>
        <v>7.9466666666666672</v>
      </c>
      <c r="U26" s="120">
        <f t="shared" si="10"/>
        <v>377.2</v>
      </c>
      <c r="V26" s="44">
        <f t="shared" si="11"/>
        <v>8.3822222222222216</v>
      </c>
      <c r="W26" s="111">
        <f t="shared" si="12"/>
        <v>414.9</v>
      </c>
      <c r="X26" s="111">
        <f t="shared" si="2"/>
        <v>516.70000000000005</v>
      </c>
      <c r="Y26" s="111">
        <f t="shared" si="2"/>
        <v>611</v>
      </c>
      <c r="Z26" s="111">
        <f t="shared" si="2"/>
        <v>554.4</v>
      </c>
      <c r="AA26" s="111">
        <f t="shared" si="2"/>
        <v>818.5</v>
      </c>
      <c r="AB26" s="111">
        <f t="shared" si="2"/>
        <v>1131.5999999999999</v>
      </c>
      <c r="AC26" s="43">
        <v>340.1</v>
      </c>
      <c r="AD26" s="44">
        <f t="shared" si="13"/>
        <v>7.5577777777777779</v>
      </c>
      <c r="AE26" s="111">
        <f t="shared" si="28"/>
        <v>561.20000000000005</v>
      </c>
      <c r="AF26" s="111">
        <f t="shared" si="28"/>
        <v>714.2</v>
      </c>
      <c r="AG26" s="111">
        <f t="shared" si="28"/>
        <v>1020.3</v>
      </c>
      <c r="AH26" s="122">
        <v>333.5</v>
      </c>
      <c r="AI26" s="44">
        <f t="shared" si="14"/>
        <v>7.4111111111111114</v>
      </c>
      <c r="AJ26" s="122"/>
      <c r="AK26" s="44">
        <f t="shared" si="15"/>
        <v>0</v>
      </c>
      <c r="AL26" s="250">
        <f t="shared" si="16"/>
        <v>931.9</v>
      </c>
      <c r="AM26" s="121">
        <f>RCFs!I$33</f>
        <v>20.709</v>
      </c>
      <c r="AN26" s="111">
        <f>ROUND($AC26*AN$6,1)</f>
        <v>510.2</v>
      </c>
      <c r="AO26" s="43">
        <v>356.9</v>
      </c>
      <c r="AP26" s="44">
        <f t="shared" si="17"/>
        <v>7.931111111111111</v>
      </c>
      <c r="AQ26" s="111">
        <f t="shared" si="18"/>
        <v>428.2</v>
      </c>
      <c r="AR26" s="111">
        <f t="shared" si="18"/>
        <v>481.8</v>
      </c>
      <c r="AS26" s="43">
        <v>438.8</v>
      </c>
      <c r="AT26" s="44">
        <f t="shared" si="19"/>
        <v>9.7511111111111113</v>
      </c>
      <c r="AU26" s="43">
        <v>352.7</v>
      </c>
      <c r="AV26" s="44">
        <f t="shared" si="20"/>
        <v>7.8377777777777773</v>
      </c>
      <c r="AW26" s="43">
        <v>532.4</v>
      </c>
      <c r="AX26" s="44">
        <f t="shared" si="22"/>
        <v>11.831111111111111</v>
      </c>
    </row>
    <row r="27" spans="1:50" x14ac:dyDescent="0.2">
      <c r="A27" s="51" t="s">
        <v>33</v>
      </c>
      <c r="B27" s="49" t="s">
        <v>34</v>
      </c>
      <c r="C27" s="50">
        <v>21.43</v>
      </c>
      <c r="D27" s="43">
        <f t="shared" si="23"/>
        <v>936</v>
      </c>
      <c r="E27" s="117">
        <f>RCFs!C$43</f>
        <v>43.679000000000002</v>
      </c>
      <c r="F27" s="119">
        <v>424.6</v>
      </c>
      <c r="G27" s="42">
        <f t="shared" si="5"/>
        <v>19.813345776948204</v>
      </c>
      <c r="H27" s="119">
        <v>424.6</v>
      </c>
      <c r="I27" s="42">
        <f t="shared" si="6"/>
        <v>19.813345776948204</v>
      </c>
      <c r="J27" s="111">
        <f t="shared" si="27"/>
        <v>467.1</v>
      </c>
      <c r="K27" s="111">
        <f t="shared" si="27"/>
        <v>573.20000000000005</v>
      </c>
      <c r="L27" s="111">
        <f t="shared" si="27"/>
        <v>636.9</v>
      </c>
      <c r="M27" s="111">
        <f t="shared" si="27"/>
        <v>849.2</v>
      </c>
      <c r="N27" s="111">
        <f t="shared" si="27"/>
        <v>912.9</v>
      </c>
      <c r="O27" s="120">
        <v>429.4</v>
      </c>
      <c r="P27" s="44">
        <f t="shared" si="7"/>
        <v>20.037330844610359</v>
      </c>
      <c r="Q27" s="111">
        <f t="shared" si="8"/>
        <v>558.20000000000005</v>
      </c>
      <c r="R27" s="111">
        <f t="shared" si="8"/>
        <v>644.1</v>
      </c>
      <c r="S27" s="120">
        <v>400.3</v>
      </c>
      <c r="T27" s="44">
        <f t="shared" si="9"/>
        <v>18.679421371908539</v>
      </c>
      <c r="U27" s="120">
        <f>S27</f>
        <v>400.3</v>
      </c>
      <c r="V27" s="44">
        <f t="shared" si="11"/>
        <v>18.679421371908539</v>
      </c>
      <c r="W27" s="111">
        <f>U27</f>
        <v>400.3</v>
      </c>
      <c r="X27" s="111">
        <f>W27</f>
        <v>400.3</v>
      </c>
      <c r="Y27" s="111">
        <f t="shared" ref="Y27:AB27" si="29">X27</f>
        <v>400.3</v>
      </c>
      <c r="Z27" s="111">
        <f t="shared" si="29"/>
        <v>400.3</v>
      </c>
      <c r="AA27" s="111">
        <f t="shared" si="29"/>
        <v>400.3</v>
      </c>
      <c r="AB27" s="111">
        <f t="shared" si="29"/>
        <v>400.3</v>
      </c>
      <c r="AC27" s="43">
        <v>428.6</v>
      </c>
      <c r="AD27" s="44">
        <f t="shared" si="13"/>
        <v>20</v>
      </c>
      <c r="AE27" s="111">
        <f t="shared" si="28"/>
        <v>707.2</v>
      </c>
      <c r="AF27" s="111">
        <f t="shared" si="28"/>
        <v>900.1</v>
      </c>
      <c r="AG27" s="111">
        <f t="shared" si="28"/>
        <v>1285.8</v>
      </c>
      <c r="AH27" s="122">
        <v>379.6</v>
      </c>
      <c r="AI27" s="44">
        <f t="shared" si="14"/>
        <v>17.713485767615495</v>
      </c>
      <c r="AJ27" s="122"/>
      <c r="AK27" s="44">
        <f t="shared" si="15"/>
        <v>0</v>
      </c>
      <c r="AL27" s="250">
        <f t="shared" si="16"/>
        <v>443.7</v>
      </c>
      <c r="AM27" s="121">
        <f>RCFs!I$33</f>
        <v>20.709</v>
      </c>
      <c r="AN27" s="111">
        <f>ROUND($AC27*AN$6,1)</f>
        <v>642.9</v>
      </c>
      <c r="AO27" s="43">
        <v>449.7</v>
      </c>
      <c r="AP27" s="44">
        <f t="shared" si="17"/>
        <v>20.984601026598227</v>
      </c>
      <c r="AQ27" s="111">
        <f t="shared" si="18"/>
        <v>539.6</v>
      </c>
      <c r="AR27" s="111">
        <f t="shared" si="18"/>
        <v>607</v>
      </c>
      <c r="AS27" s="249">
        <f>ROUNDDOWN($C27*AT$11,1)</f>
        <v>453.8</v>
      </c>
      <c r="AT27" s="44">
        <f t="shared" si="19"/>
        <v>21.175921605226318</v>
      </c>
      <c r="AU27" s="43">
        <v>444.6</v>
      </c>
      <c r="AV27" s="44">
        <f t="shared" si="20"/>
        <v>20.746616892207186</v>
      </c>
      <c r="AW27" s="43">
        <f>ROUNDDOWN(C27*AX27,1)</f>
        <v>438.8</v>
      </c>
      <c r="AX27" s="44">
        <f>RCFs!I$41</f>
        <v>20.478000000000002</v>
      </c>
    </row>
    <row r="28" spans="1:50" x14ac:dyDescent="0.2">
      <c r="A28" s="54"/>
      <c r="B28" s="55"/>
      <c r="C28" s="56"/>
      <c r="D28" s="56"/>
      <c r="E28" s="57"/>
      <c r="F28" s="56"/>
      <c r="G28" s="57"/>
      <c r="H28" s="56"/>
      <c r="I28" s="57"/>
      <c r="J28" s="112"/>
      <c r="K28" s="112"/>
      <c r="L28" s="112"/>
      <c r="M28" s="112"/>
      <c r="N28" s="112"/>
      <c r="O28" s="56"/>
      <c r="P28" s="57"/>
      <c r="Q28" s="112"/>
      <c r="R28" s="112"/>
      <c r="S28" s="56"/>
      <c r="T28" s="57"/>
      <c r="U28" s="56"/>
      <c r="V28" s="57"/>
      <c r="W28" s="113"/>
      <c r="X28" s="113"/>
      <c r="Y28" s="113"/>
      <c r="Z28" s="113"/>
      <c r="AA28" s="113"/>
      <c r="AB28" s="113"/>
      <c r="AC28" s="58"/>
      <c r="AD28" s="57"/>
      <c r="AE28" s="112"/>
      <c r="AF28" s="112"/>
      <c r="AG28" s="112"/>
      <c r="AH28" s="56"/>
      <c r="AI28" s="57"/>
      <c r="AJ28" s="56"/>
      <c r="AK28" s="57"/>
      <c r="AL28" s="56"/>
      <c r="AM28" s="57"/>
      <c r="AN28" s="112"/>
      <c r="AO28" s="56"/>
      <c r="AP28" s="57"/>
      <c r="AQ28" s="112"/>
      <c r="AR28" s="112"/>
      <c r="AS28" s="56"/>
      <c r="AT28" s="57"/>
      <c r="AU28" s="56"/>
      <c r="AV28" s="57"/>
      <c r="AW28" s="56"/>
      <c r="AX28" s="57"/>
    </row>
    <row r="29" spans="1:50" x14ac:dyDescent="0.2">
      <c r="A29" s="21"/>
      <c r="B29" s="22" t="s">
        <v>4</v>
      </c>
      <c r="C29" s="23"/>
      <c r="D29" s="24"/>
      <c r="E29" s="25"/>
      <c r="F29" s="24"/>
      <c r="G29" s="25"/>
      <c r="H29" s="24"/>
      <c r="I29" s="25"/>
      <c r="J29" s="25"/>
      <c r="K29" s="25"/>
      <c r="L29" s="25"/>
      <c r="M29" s="25"/>
      <c r="N29" s="25"/>
      <c r="O29" s="26"/>
      <c r="P29" s="25"/>
      <c r="Q29" s="25"/>
      <c r="R29" s="25"/>
      <c r="S29" s="26"/>
      <c r="T29" s="25"/>
      <c r="U29" s="26"/>
      <c r="V29" s="25"/>
      <c r="W29" s="27"/>
      <c r="X29" s="27"/>
      <c r="Y29" s="28"/>
      <c r="Z29" s="28"/>
      <c r="AA29" s="28"/>
      <c r="AB29" s="28"/>
      <c r="AC29" s="26"/>
      <c r="AD29" s="25"/>
      <c r="AE29" s="24"/>
      <c r="AF29" s="24"/>
      <c r="AG29" s="29"/>
      <c r="AH29" s="24"/>
      <c r="AI29" s="24"/>
      <c r="AJ29" s="24"/>
      <c r="AK29" s="24"/>
      <c r="AL29" s="25"/>
      <c r="AM29" s="25"/>
      <c r="AN29" s="29"/>
      <c r="AO29" s="25"/>
      <c r="AP29" s="25"/>
      <c r="AQ29" s="24"/>
      <c r="AR29" s="29"/>
      <c r="AS29" s="25"/>
      <c r="AT29" s="25"/>
      <c r="AU29" s="25"/>
      <c r="AV29" s="25"/>
      <c r="AW29" s="25"/>
      <c r="AX29" s="252"/>
    </row>
    <row r="30" spans="1:50" x14ac:dyDescent="0.2">
      <c r="A30" s="59"/>
      <c r="B30" s="60"/>
      <c r="C30" s="61"/>
      <c r="D30" s="35"/>
      <c r="E30" s="36"/>
      <c r="F30" s="35"/>
      <c r="G30" s="36"/>
      <c r="H30" s="35"/>
      <c r="I30" s="36"/>
      <c r="J30" s="109"/>
      <c r="K30" s="109"/>
      <c r="L30" s="109"/>
      <c r="M30" s="109"/>
      <c r="N30" s="109"/>
      <c r="O30" s="35"/>
      <c r="P30" s="36"/>
      <c r="Q30" s="109"/>
      <c r="R30" s="109"/>
      <c r="S30" s="35"/>
      <c r="T30" s="36"/>
      <c r="U30" s="35"/>
      <c r="V30" s="36"/>
      <c r="W30" s="110"/>
      <c r="X30" s="110"/>
      <c r="Y30" s="110"/>
      <c r="Z30" s="110"/>
      <c r="AA30" s="110"/>
      <c r="AB30" s="110"/>
      <c r="AC30" s="62"/>
      <c r="AD30" s="36"/>
      <c r="AE30" s="111"/>
      <c r="AF30" s="111"/>
      <c r="AG30" s="111"/>
      <c r="AH30" s="35"/>
      <c r="AI30" s="36"/>
      <c r="AJ30" s="35"/>
      <c r="AK30" s="36"/>
      <c r="AL30" s="35"/>
      <c r="AM30" s="36"/>
      <c r="AN30" s="111"/>
      <c r="AO30" s="35"/>
      <c r="AP30" s="36"/>
      <c r="AQ30" s="111"/>
      <c r="AR30" s="111"/>
      <c r="AS30" s="35"/>
      <c r="AT30" s="36"/>
      <c r="AU30" s="35"/>
      <c r="AV30" s="36"/>
      <c r="AW30" s="35"/>
      <c r="AX30" s="36"/>
    </row>
    <row r="31" spans="1:50" ht="25.5" x14ac:dyDescent="0.2">
      <c r="A31" s="51" t="s">
        <v>44</v>
      </c>
      <c r="B31" s="49" t="s">
        <v>166</v>
      </c>
      <c r="C31" s="63">
        <v>87</v>
      </c>
      <c r="D31" s="43">
        <f t="shared" ref="D31" si="30">ROUND(E31*C31,1)</f>
        <v>3800.1</v>
      </c>
      <c r="E31" s="117">
        <f>RCFs!C$43</f>
        <v>43.679000000000002</v>
      </c>
      <c r="F31" s="251">
        <f>G31*C31</f>
        <v>1092.981</v>
      </c>
      <c r="G31" s="117">
        <f>RCFs!C$5</f>
        <v>12.563000000000001</v>
      </c>
      <c r="H31" s="46">
        <f>I31*C31</f>
        <v>1092.981</v>
      </c>
      <c r="I31" s="117">
        <f>RCFs!C$5</f>
        <v>12.563000000000001</v>
      </c>
      <c r="J31" s="111">
        <f t="shared" ref="J31:N40" si="31">ROUND($C31*$I31*J$6,1)</f>
        <v>1202.3</v>
      </c>
      <c r="K31" s="111">
        <f t="shared" si="31"/>
        <v>1475.5</v>
      </c>
      <c r="L31" s="111">
        <f t="shared" si="31"/>
        <v>1639.5</v>
      </c>
      <c r="M31" s="111">
        <f t="shared" si="31"/>
        <v>2186</v>
      </c>
      <c r="N31" s="111">
        <f t="shared" si="31"/>
        <v>2349.9</v>
      </c>
      <c r="O31" s="43">
        <f>ROUNDDOWN($C31*P31,1)</f>
        <v>1072.7</v>
      </c>
      <c r="P31" s="121">
        <f>RCFs!C$7</f>
        <v>12.33</v>
      </c>
      <c r="Q31" s="111">
        <f t="shared" ref="Q31:R46" si="32">ROUNDDOWN($O31*Q$6,1)</f>
        <v>1394.5</v>
      </c>
      <c r="R31" s="111">
        <f t="shared" si="32"/>
        <v>1609</v>
      </c>
      <c r="S31" s="43">
        <f>ROUNDDOWN($C31*T31,1)</f>
        <v>1061.3</v>
      </c>
      <c r="T31" s="121">
        <f>RCFs!C$9</f>
        <v>12.199</v>
      </c>
      <c r="U31" s="43">
        <f>ROUNDDOWN($C31*V31,1)</f>
        <v>1061.3</v>
      </c>
      <c r="V31" s="121">
        <f>T31</f>
        <v>12.199</v>
      </c>
      <c r="W31" s="111">
        <f t="shared" ref="W31:AB46" si="33">ROUNDDOWN($U31*W$6,1)</f>
        <v>1167.4000000000001</v>
      </c>
      <c r="X31" s="111">
        <f t="shared" si="33"/>
        <v>1453.9</v>
      </c>
      <c r="Y31" s="111">
        <f t="shared" si="33"/>
        <v>1719.3</v>
      </c>
      <c r="Z31" s="111">
        <f t="shared" si="33"/>
        <v>1560.1</v>
      </c>
      <c r="AA31" s="111">
        <f t="shared" si="33"/>
        <v>2303</v>
      </c>
      <c r="AB31" s="111">
        <f t="shared" si="33"/>
        <v>3183.9</v>
      </c>
      <c r="AC31" s="43">
        <f>ROUNDDOWN($C31*AD31,1)</f>
        <v>1073.5</v>
      </c>
      <c r="AD31" s="121">
        <f>RCFs!C$13</f>
        <v>12.34</v>
      </c>
      <c r="AE31" s="111">
        <f t="shared" ref="AE31:AG50" si="34">ROUND($AC31*AE$6,1)</f>
        <v>1771.3</v>
      </c>
      <c r="AF31" s="111">
        <f t="shared" si="34"/>
        <v>2254.4</v>
      </c>
      <c r="AG31" s="111">
        <f t="shared" si="34"/>
        <v>3220.5</v>
      </c>
      <c r="AH31" s="43">
        <f>ROUNDDOWN($C31*AI31,1)</f>
        <v>1084</v>
      </c>
      <c r="AI31" s="121">
        <f>RCFs!C$31</f>
        <v>12.46</v>
      </c>
      <c r="AJ31" s="43">
        <f>ROUNDDOWN($C31*AK31,1)</f>
        <v>0</v>
      </c>
      <c r="AK31" s="121"/>
      <c r="AL31" s="43">
        <f>ROUNDDOWN($C31*AM31,1)</f>
        <v>1115.7</v>
      </c>
      <c r="AM31" s="121">
        <f>RCFs!C$33</f>
        <v>12.824999999999999</v>
      </c>
      <c r="AN31" s="111">
        <f t="shared" ref="AN31:AN94" si="35">ROUND($AC31*AN$6,1)</f>
        <v>1610.3</v>
      </c>
      <c r="AO31" s="43">
        <f>ROUNDDOWN($C31*AP31,1)</f>
        <v>1124</v>
      </c>
      <c r="AP31" s="121">
        <f>RCFs!C$35</f>
        <v>12.92</v>
      </c>
      <c r="AQ31" s="111">
        <f t="shared" ref="AQ31:AR46" si="36">ROUNDDOWN($AO31*AQ$6,1)</f>
        <v>1348.8</v>
      </c>
      <c r="AR31" s="111">
        <f t="shared" si="36"/>
        <v>1517.4</v>
      </c>
      <c r="AS31" s="43">
        <f>ROUNDDOWN($C31*AT31,1)</f>
        <v>1140.5</v>
      </c>
      <c r="AT31" s="121">
        <f>RCFs!C$37</f>
        <v>13.11</v>
      </c>
      <c r="AU31" s="43">
        <f>ROUNDDOWN($C31*AV31,1)</f>
        <v>1117.9000000000001</v>
      </c>
      <c r="AV31" s="121">
        <f>RCFs!C$39</f>
        <v>12.85</v>
      </c>
      <c r="AW31" s="43">
        <f>ROUNDDOWN($C31*AX31,1)</f>
        <v>1103.3</v>
      </c>
      <c r="AX31" s="121">
        <f>RCFs!C$41</f>
        <v>12.682</v>
      </c>
    </row>
    <row r="32" spans="1:50" x14ac:dyDescent="0.2">
      <c r="A32" s="51" t="s">
        <v>41</v>
      </c>
      <c r="B32" s="49" t="s">
        <v>54</v>
      </c>
      <c r="C32" s="50">
        <v>234</v>
      </c>
      <c r="D32" s="43">
        <f t="shared" ref="D32:D95" si="37">ROUND(E32*C32,1)</f>
        <v>10220.9</v>
      </c>
      <c r="E32" s="117">
        <f>RCFs!C$43</f>
        <v>43.679000000000002</v>
      </c>
      <c r="F32" s="46">
        <f t="shared" ref="F32:F95" si="38">G32*C32</f>
        <v>2939.7420000000002</v>
      </c>
      <c r="G32" s="117">
        <f>RCFs!C$5</f>
        <v>12.563000000000001</v>
      </c>
      <c r="H32" s="46">
        <f t="shared" ref="H32:H95" si="39">I32*C32</f>
        <v>2939.7420000000002</v>
      </c>
      <c r="I32" s="117">
        <f>RCFs!C$5</f>
        <v>12.563000000000001</v>
      </c>
      <c r="J32" s="111">
        <f t="shared" si="31"/>
        <v>3233.7</v>
      </c>
      <c r="K32" s="111">
        <f t="shared" si="31"/>
        <v>3968.7</v>
      </c>
      <c r="L32" s="111">
        <f t="shared" si="31"/>
        <v>4409.6000000000004</v>
      </c>
      <c r="M32" s="111">
        <f t="shared" si="31"/>
        <v>5879.5</v>
      </c>
      <c r="N32" s="111">
        <f t="shared" si="31"/>
        <v>6320.4</v>
      </c>
      <c r="O32" s="43">
        <f t="shared" ref="O32:O95" si="40">ROUNDDOWN($C32*P32,1)</f>
        <v>2885.2</v>
      </c>
      <c r="P32" s="121">
        <f>RCFs!C$7</f>
        <v>12.33</v>
      </c>
      <c r="Q32" s="111">
        <f t="shared" si="32"/>
        <v>3750.7</v>
      </c>
      <c r="R32" s="111">
        <f t="shared" si="32"/>
        <v>4327.8</v>
      </c>
      <c r="S32" s="43">
        <f t="shared" ref="S32:S95" si="41">ROUNDDOWN($C32*T32,1)</f>
        <v>2854.5</v>
      </c>
      <c r="T32" s="121">
        <f>RCFs!C$9</f>
        <v>12.199</v>
      </c>
      <c r="U32" s="43">
        <f t="shared" ref="U32:U95" si="42">ROUNDDOWN($C32*V32,1)</f>
        <v>2854.5</v>
      </c>
      <c r="V32" s="121">
        <f t="shared" ref="V32:V95" si="43">T32</f>
        <v>12.199</v>
      </c>
      <c r="W32" s="111">
        <f t="shared" si="33"/>
        <v>3139.9</v>
      </c>
      <c r="X32" s="111">
        <f t="shared" si="33"/>
        <v>3910.6</v>
      </c>
      <c r="Y32" s="111">
        <f t="shared" si="33"/>
        <v>4624.2</v>
      </c>
      <c r="Z32" s="111">
        <f t="shared" si="33"/>
        <v>4196.1000000000004</v>
      </c>
      <c r="AA32" s="111">
        <f t="shared" si="33"/>
        <v>6194.2</v>
      </c>
      <c r="AB32" s="111">
        <f t="shared" si="33"/>
        <v>8563.5</v>
      </c>
      <c r="AC32" s="43">
        <f t="shared" ref="AC32:AC95" si="44">ROUNDDOWN($C32*AD32,1)</f>
        <v>2887.5</v>
      </c>
      <c r="AD32" s="121">
        <f>RCFs!C$13</f>
        <v>12.34</v>
      </c>
      <c r="AE32" s="111">
        <f t="shared" si="34"/>
        <v>4764.3999999999996</v>
      </c>
      <c r="AF32" s="111">
        <f t="shared" si="34"/>
        <v>6063.8</v>
      </c>
      <c r="AG32" s="111">
        <f t="shared" si="34"/>
        <v>8662.5</v>
      </c>
      <c r="AH32" s="43">
        <f t="shared" ref="AH32:AH95" si="45">ROUNDDOWN($C32*AI32,1)</f>
        <v>2915.6</v>
      </c>
      <c r="AI32" s="121">
        <f>RCFs!C$31</f>
        <v>12.46</v>
      </c>
      <c r="AJ32" s="43">
        <f t="shared" ref="AJ32:AJ95" si="46">ROUNDDOWN($C32*AK32,1)</f>
        <v>0</v>
      </c>
      <c r="AK32" s="121"/>
      <c r="AL32" s="43">
        <f t="shared" ref="AL32:AL95" si="47">ROUNDDOWN($C32*AM32,1)</f>
        <v>3001</v>
      </c>
      <c r="AM32" s="121">
        <f>RCFs!C$33</f>
        <v>12.824999999999999</v>
      </c>
      <c r="AN32" s="111">
        <f t="shared" si="35"/>
        <v>4331.3</v>
      </c>
      <c r="AO32" s="43">
        <f t="shared" ref="AO32:AO95" si="48">ROUNDDOWN($C32*AP32,1)</f>
        <v>3023.2</v>
      </c>
      <c r="AP32" s="121">
        <f>RCFs!C$35</f>
        <v>12.92</v>
      </c>
      <c r="AQ32" s="111">
        <f t="shared" si="36"/>
        <v>3627.8</v>
      </c>
      <c r="AR32" s="111">
        <f t="shared" si="36"/>
        <v>4081.3</v>
      </c>
      <c r="AS32" s="43">
        <f t="shared" ref="AS32:AS95" si="49">ROUNDDOWN($C32*AT32,1)</f>
        <v>3067.7</v>
      </c>
      <c r="AT32" s="121">
        <f>RCFs!C$37</f>
        <v>13.11</v>
      </c>
      <c r="AU32" s="43">
        <f t="shared" ref="AU32:AU95" si="50">ROUNDDOWN($C32*AV32,1)</f>
        <v>3006.9</v>
      </c>
      <c r="AV32" s="121">
        <f>RCFs!C$39</f>
        <v>12.85</v>
      </c>
      <c r="AW32" s="43">
        <f t="shared" ref="AW32:AW95" si="51">ROUNDDOWN($C32*AX32,1)</f>
        <v>2967.5</v>
      </c>
      <c r="AX32" s="121">
        <f>RCFs!C$41</f>
        <v>12.682</v>
      </c>
    </row>
    <row r="33" spans="1:50" x14ac:dyDescent="0.2">
      <c r="A33" s="51" t="s">
        <v>42</v>
      </c>
      <c r="B33" s="49" t="s">
        <v>55</v>
      </c>
      <c r="C33" s="50">
        <v>64</v>
      </c>
      <c r="D33" s="43">
        <f t="shared" si="37"/>
        <v>2795.5</v>
      </c>
      <c r="E33" s="117">
        <f>RCFs!C$43</f>
        <v>43.679000000000002</v>
      </c>
      <c r="F33" s="46">
        <f t="shared" si="38"/>
        <v>804.03200000000004</v>
      </c>
      <c r="G33" s="117">
        <f>RCFs!C$5</f>
        <v>12.563000000000001</v>
      </c>
      <c r="H33" s="46">
        <f t="shared" si="39"/>
        <v>804.03200000000004</v>
      </c>
      <c r="I33" s="117">
        <f>RCFs!C$5</f>
        <v>12.563000000000001</v>
      </c>
      <c r="J33" s="111">
        <f t="shared" si="31"/>
        <v>884.4</v>
      </c>
      <c r="K33" s="111">
        <f t="shared" si="31"/>
        <v>1085.4000000000001</v>
      </c>
      <c r="L33" s="111">
        <f t="shared" si="31"/>
        <v>1206</v>
      </c>
      <c r="M33" s="111">
        <f t="shared" si="31"/>
        <v>1608.1</v>
      </c>
      <c r="N33" s="111">
        <f t="shared" si="31"/>
        <v>1728.7</v>
      </c>
      <c r="O33" s="43">
        <f t="shared" si="40"/>
        <v>789.1</v>
      </c>
      <c r="P33" s="121">
        <f>RCFs!C$7</f>
        <v>12.33</v>
      </c>
      <c r="Q33" s="111">
        <f t="shared" si="32"/>
        <v>1025.8</v>
      </c>
      <c r="R33" s="111">
        <f t="shared" si="32"/>
        <v>1183.5999999999999</v>
      </c>
      <c r="S33" s="43">
        <f t="shared" si="41"/>
        <v>780.7</v>
      </c>
      <c r="T33" s="121">
        <f>RCFs!C$9</f>
        <v>12.199</v>
      </c>
      <c r="U33" s="43">
        <f t="shared" si="42"/>
        <v>780.7</v>
      </c>
      <c r="V33" s="121">
        <f t="shared" si="43"/>
        <v>12.199</v>
      </c>
      <c r="W33" s="111">
        <f t="shared" si="33"/>
        <v>858.7</v>
      </c>
      <c r="X33" s="111">
        <f t="shared" si="33"/>
        <v>1069.5</v>
      </c>
      <c r="Y33" s="111">
        <f t="shared" si="33"/>
        <v>1264.7</v>
      </c>
      <c r="Z33" s="111">
        <f t="shared" si="33"/>
        <v>1147.5999999999999</v>
      </c>
      <c r="AA33" s="111">
        <f t="shared" si="33"/>
        <v>1694.1</v>
      </c>
      <c r="AB33" s="111">
        <f t="shared" si="33"/>
        <v>2342.1</v>
      </c>
      <c r="AC33" s="43">
        <f t="shared" si="44"/>
        <v>789.7</v>
      </c>
      <c r="AD33" s="121">
        <f>RCFs!C$13</f>
        <v>12.34</v>
      </c>
      <c r="AE33" s="111">
        <f t="shared" si="34"/>
        <v>1303</v>
      </c>
      <c r="AF33" s="111">
        <f t="shared" si="34"/>
        <v>1658.4</v>
      </c>
      <c r="AG33" s="111">
        <f t="shared" si="34"/>
        <v>2369.1</v>
      </c>
      <c r="AH33" s="43">
        <f t="shared" si="45"/>
        <v>797.4</v>
      </c>
      <c r="AI33" s="121">
        <f>RCFs!C$31</f>
        <v>12.46</v>
      </c>
      <c r="AJ33" s="43">
        <f t="shared" si="46"/>
        <v>0</v>
      </c>
      <c r="AK33" s="121"/>
      <c r="AL33" s="43">
        <f t="shared" si="47"/>
        <v>820.8</v>
      </c>
      <c r="AM33" s="121">
        <f>RCFs!C$33</f>
        <v>12.824999999999999</v>
      </c>
      <c r="AN33" s="111">
        <f t="shared" si="35"/>
        <v>1184.5999999999999</v>
      </c>
      <c r="AO33" s="43">
        <f t="shared" si="48"/>
        <v>826.8</v>
      </c>
      <c r="AP33" s="121">
        <f>RCFs!C$35</f>
        <v>12.92</v>
      </c>
      <c r="AQ33" s="111">
        <f t="shared" si="36"/>
        <v>992.1</v>
      </c>
      <c r="AR33" s="111">
        <f t="shared" si="36"/>
        <v>1116.0999999999999</v>
      </c>
      <c r="AS33" s="43">
        <f t="shared" si="49"/>
        <v>839</v>
      </c>
      <c r="AT33" s="121">
        <f>RCFs!C$37</f>
        <v>13.11</v>
      </c>
      <c r="AU33" s="43">
        <f t="shared" si="50"/>
        <v>822.4</v>
      </c>
      <c r="AV33" s="121">
        <f>RCFs!C$39</f>
        <v>12.85</v>
      </c>
      <c r="AW33" s="43">
        <f t="shared" si="51"/>
        <v>811.6</v>
      </c>
      <c r="AX33" s="121">
        <f>RCFs!C$41</f>
        <v>12.682</v>
      </c>
    </row>
    <row r="34" spans="1:50" ht="25.5" x14ac:dyDescent="0.2">
      <c r="A34" s="51" t="s">
        <v>37</v>
      </c>
      <c r="B34" s="49" t="s">
        <v>56</v>
      </c>
      <c r="C34" s="63">
        <v>128</v>
      </c>
      <c r="D34" s="43">
        <f t="shared" si="37"/>
        <v>5590.9</v>
      </c>
      <c r="E34" s="117">
        <f>RCFs!C$43</f>
        <v>43.679000000000002</v>
      </c>
      <c r="F34" s="46">
        <f t="shared" si="38"/>
        <v>1608.0640000000001</v>
      </c>
      <c r="G34" s="117">
        <f>RCFs!C$5</f>
        <v>12.563000000000001</v>
      </c>
      <c r="H34" s="46">
        <f t="shared" si="39"/>
        <v>1608.0640000000001</v>
      </c>
      <c r="I34" s="117">
        <f>RCFs!C$5</f>
        <v>12.563000000000001</v>
      </c>
      <c r="J34" s="111">
        <f t="shared" si="31"/>
        <v>1768.9</v>
      </c>
      <c r="K34" s="111">
        <f t="shared" si="31"/>
        <v>2170.9</v>
      </c>
      <c r="L34" s="111">
        <f t="shared" si="31"/>
        <v>2412.1</v>
      </c>
      <c r="M34" s="111">
        <f t="shared" si="31"/>
        <v>3216.1</v>
      </c>
      <c r="N34" s="111">
        <f t="shared" si="31"/>
        <v>3457.3</v>
      </c>
      <c r="O34" s="43">
        <f t="shared" si="40"/>
        <v>1578.2</v>
      </c>
      <c r="P34" s="121">
        <f>RCFs!C$7</f>
        <v>12.33</v>
      </c>
      <c r="Q34" s="111">
        <f t="shared" si="32"/>
        <v>2051.6</v>
      </c>
      <c r="R34" s="111">
        <f t="shared" si="32"/>
        <v>2367.3000000000002</v>
      </c>
      <c r="S34" s="43">
        <f t="shared" si="41"/>
        <v>1561.4</v>
      </c>
      <c r="T34" s="121">
        <f>RCFs!C$9</f>
        <v>12.199</v>
      </c>
      <c r="U34" s="43">
        <f t="shared" si="42"/>
        <v>1561.4</v>
      </c>
      <c r="V34" s="121">
        <f t="shared" si="43"/>
        <v>12.199</v>
      </c>
      <c r="W34" s="111">
        <f t="shared" si="33"/>
        <v>1717.5</v>
      </c>
      <c r="X34" s="111">
        <f t="shared" si="33"/>
        <v>2139.1</v>
      </c>
      <c r="Y34" s="111">
        <f t="shared" si="33"/>
        <v>2529.4</v>
      </c>
      <c r="Z34" s="111">
        <f t="shared" si="33"/>
        <v>2295.1999999999998</v>
      </c>
      <c r="AA34" s="111">
        <f t="shared" si="33"/>
        <v>3388.2</v>
      </c>
      <c r="AB34" s="111">
        <f t="shared" si="33"/>
        <v>4684.2</v>
      </c>
      <c r="AC34" s="43">
        <f t="shared" si="44"/>
        <v>1579.5</v>
      </c>
      <c r="AD34" s="121">
        <f>RCFs!C$13</f>
        <v>12.34</v>
      </c>
      <c r="AE34" s="111">
        <f t="shared" si="34"/>
        <v>2606.1999999999998</v>
      </c>
      <c r="AF34" s="111">
        <f t="shared" si="34"/>
        <v>3317</v>
      </c>
      <c r="AG34" s="111">
        <f t="shared" si="34"/>
        <v>4738.5</v>
      </c>
      <c r="AH34" s="43">
        <f t="shared" si="45"/>
        <v>1594.8</v>
      </c>
      <c r="AI34" s="121">
        <f>RCFs!C$31</f>
        <v>12.46</v>
      </c>
      <c r="AJ34" s="43">
        <f t="shared" si="46"/>
        <v>0</v>
      </c>
      <c r="AK34" s="121"/>
      <c r="AL34" s="43">
        <f t="shared" si="47"/>
        <v>1641.6</v>
      </c>
      <c r="AM34" s="121">
        <f>RCFs!C$33</f>
        <v>12.824999999999999</v>
      </c>
      <c r="AN34" s="111">
        <f t="shared" si="35"/>
        <v>2369.3000000000002</v>
      </c>
      <c r="AO34" s="43">
        <f t="shared" si="48"/>
        <v>1653.7</v>
      </c>
      <c r="AP34" s="121">
        <f>RCFs!C$35</f>
        <v>12.92</v>
      </c>
      <c r="AQ34" s="111">
        <f t="shared" si="36"/>
        <v>1984.4</v>
      </c>
      <c r="AR34" s="111">
        <f t="shared" si="36"/>
        <v>2232.4</v>
      </c>
      <c r="AS34" s="43">
        <f t="shared" si="49"/>
        <v>1678</v>
      </c>
      <c r="AT34" s="121">
        <f>RCFs!C$37</f>
        <v>13.11</v>
      </c>
      <c r="AU34" s="43">
        <f t="shared" si="50"/>
        <v>1644.8</v>
      </c>
      <c r="AV34" s="121">
        <f>RCFs!C$39</f>
        <v>12.85</v>
      </c>
      <c r="AW34" s="43">
        <f t="shared" si="51"/>
        <v>1623.2</v>
      </c>
      <c r="AX34" s="121">
        <f>RCFs!C$41</f>
        <v>12.682</v>
      </c>
    </row>
    <row r="35" spans="1:50" x14ac:dyDescent="0.2">
      <c r="A35" s="51" t="s">
        <v>36</v>
      </c>
      <c r="B35" s="49" t="s">
        <v>57</v>
      </c>
      <c r="C35" s="63">
        <v>50</v>
      </c>
      <c r="D35" s="43">
        <f t="shared" si="37"/>
        <v>2184</v>
      </c>
      <c r="E35" s="117">
        <f>RCFs!C$43</f>
        <v>43.679000000000002</v>
      </c>
      <c r="F35" s="46">
        <f t="shared" si="38"/>
        <v>628.15</v>
      </c>
      <c r="G35" s="117">
        <f>RCFs!C$5</f>
        <v>12.563000000000001</v>
      </c>
      <c r="H35" s="46">
        <f t="shared" si="39"/>
        <v>628.15</v>
      </c>
      <c r="I35" s="117">
        <f>RCFs!C$5</f>
        <v>12.563000000000001</v>
      </c>
      <c r="J35" s="111">
        <f t="shared" si="31"/>
        <v>691</v>
      </c>
      <c r="K35" s="111">
        <f t="shared" si="31"/>
        <v>848</v>
      </c>
      <c r="L35" s="111">
        <f t="shared" si="31"/>
        <v>942.2</v>
      </c>
      <c r="M35" s="111">
        <f t="shared" si="31"/>
        <v>1256.3</v>
      </c>
      <c r="N35" s="111">
        <f t="shared" si="31"/>
        <v>1350.5</v>
      </c>
      <c r="O35" s="43">
        <f t="shared" si="40"/>
        <v>616.5</v>
      </c>
      <c r="P35" s="121">
        <f>RCFs!C$7</f>
        <v>12.33</v>
      </c>
      <c r="Q35" s="111">
        <f t="shared" si="32"/>
        <v>801.4</v>
      </c>
      <c r="R35" s="111">
        <f t="shared" si="32"/>
        <v>924.7</v>
      </c>
      <c r="S35" s="43">
        <f t="shared" si="41"/>
        <v>609.9</v>
      </c>
      <c r="T35" s="121">
        <f>RCFs!C$9</f>
        <v>12.199</v>
      </c>
      <c r="U35" s="43">
        <f t="shared" si="42"/>
        <v>609.9</v>
      </c>
      <c r="V35" s="121">
        <f t="shared" si="43"/>
        <v>12.199</v>
      </c>
      <c r="W35" s="111">
        <f t="shared" si="33"/>
        <v>670.8</v>
      </c>
      <c r="X35" s="111">
        <f t="shared" si="33"/>
        <v>835.5</v>
      </c>
      <c r="Y35" s="111">
        <f t="shared" si="33"/>
        <v>988</v>
      </c>
      <c r="Z35" s="111">
        <f t="shared" si="33"/>
        <v>896.5</v>
      </c>
      <c r="AA35" s="111">
        <f t="shared" si="33"/>
        <v>1323.4</v>
      </c>
      <c r="AB35" s="111">
        <f t="shared" si="33"/>
        <v>1829.7</v>
      </c>
      <c r="AC35" s="43">
        <f t="shared" si="44"/>
        <v>617</v>
      </c>
      <c r="AD35" s="121">
        <f>RCFs!C$13</f>
        <v>12.34</v>
      </c>
      <c r="AE35" s="111">
        <f t="shared" si="34"/>
        <v>1018.1</v>
      </c>
      <c r="AF35" s="111">
        <f t="shared" si="34"/>
        <v>1295.7</v>
      </c>
      <c r="AG35" s="111">
        <f t="shared" si="34"/>
        <v>1851</v>
      </c>
      <c r="AH35" s="43">
        <f t="shared" si="45"/>
        <v>623</v>
      </c>
      <c r="AI35" s="121">
        <f>RCFs!C$31</f>
        <v>12.46</v>
      </c>
      <c r="AJ35" s="43">
        <f t="shared" si="46"/>
        <v>0</v>
      </c>
      <c r="AK35" s="121"/>
      <c r="AL35" s="43">
        <f t="shared" si="47"/>
        <v>641.20000000000005</v>
      </c>
      <c r="AM35" s="121">
        <f>RCFs!C$33</f>
        <v>12.824999999999999</v>
      </c>
      <c r="AN35" s="111">
        <f t="shared" si="35"/>
        <v>925.5</v>
      </c>
      <c r="AO35" s="43">
        <f t="shared" si="48"/>
        <v>646</v>
      </c>
      <c r="AP35" s="121">
        <f>RCFs!C$35</f>
        <v>12.92</v>
      </c>
      <c r="AQ35" s="111">
        <f t="shared" si="36"/>
        <v>775.2</v>
      </c>
      <c r="AR35" s="111">
        <f t="shared" si="36"/>
        <v>872.1</v>
      </c>
      <c r="AS35" s="43">
        <f t="shared" si="49"/>
        <v>655.5</v>
      </c>
      <c r="AT35" s="121">
        <f>RCFs!C$37</f>
        <v>13.11</v>
      </c>
      <c r="AU35" s="43">
        <f t="shared" si="50"/>
        <v>642.5</v>
      </c>
      <c r="AV35" s="121">
        <f>RCFs!C$39</f>
        <v>12.85</v>
      </c>
      <c r="AW35" s="43">
        <f t="shared" si="51"/>
        <v>634.1</v>
      </c>
      <c r="AX35" s="121">
        <f>RCFs!C$41</f>
        <v>12.682</v>
      </c>
    </row>
    <row r="36" spans="1:50" ht="25.5" x14ac:dyDescent="0.2">
      <c r="A36" s="51" t="s">
        <v>43</v>
      </c>
      <c r="B36" s="49" t="s">
        <v>58</v>
      </c>
      <c r="C36" s="63">
        <v>27</v>
      </c>
      <c r="D36" s="43">
        <f t="shared" si="37"/>
        <v>1179.3</v>
      </c>
      <c r="E36" s="117">
        <f>RCFs!C$43</f>
        <v>43.679000000000002</v>
      </c>
      <c r="F36" s="46">
        <f t="shared" si="38"/>
        <v>339.20100000000002</v>
      </c>
      <c r="G36" s="117">
        <f>RCFs!C$5</f>
        <v>12.563000000000001</v>
      </c>
      <c r="H36" s="46">
        <f t="shared" si="39"/>
        <v>339.20100000000002</v>
      </c>
      <c r="I36" s="117">
        <f>RCFs!C$5</f>
        <v>12.563000000000001</v>
      </c>
      <c r="J36" s="111">
        <f t="shared" si="31"/>
        <v>373.1</v>
      </c>
      <c r="K36" s="111">
        <f t="shared" si="31"/>
        <v>457.9</v>
      </c>
      <c r="L36" s="111">
        <f t="shared" si="31"/>
        <v>508.8</v>
      </c>
      <c r="M36" s="111">
        <f t="shared" si="31"/>
        <v>678.4</v>
      </c>
      <c r="N36" s="111">
        <f t="shared" si="31"/>
        <v>729.3</v>
      </c>
      <c r="O36" s="43">
        <f t="shared" si="40"/>
        <v>332.9</v>
      </c>
      <c r="P36" s="121">
        <f>RCFs!C$7</f>
        <v>12.33</v>
      </c>
      <c r="Q36" s="111">
        <f t="shared" si="32"/>
        <v>432.7</v>
      </c>
      <c r="R36" s="111">
        <f t="shared" si="32"/>
        <v>499.3</v>
      </c>
      <c r="S36" s="43">
        <f t="shared" si="41"/>
        <v>329.3</v>
      </c>
      <c r="T36" s="121">
        <f>RCFs!C$9</f>
        <v>12.199</v>
      </c>
      <c r="U36" s="43">
        <f t="shared" si="42"/>
        <v>329.3</v>
      </c>
      <c r="V36" s="121">
        <f t="shared" si="43"/>
        <v>12.199</v>
      </c>
      <c r="W36" s="111">
        <f t="shared" si="33"/>
        <v>362.2</v>
      </c>
      <c r="X36" s="111">
        <f t="shared" si="33"/>
        <v>451.1</v>
      </c>
      <c r="Y36" s="111">
        <f t="shared" si="33"/>
        <v>533.4</v>
      </c>
      <c r="Z36" s="111">
        <f t="shared" si="33"/>
        <v>484</v>
      </c>
      <c r="AA36" s="111">
        <f t="shared" si="33"/>
        <v>714.5</v>
      </c>
      <c r="AB36" s="111">
        <f t="shared" si="33"/>
        <v>987.9</v>
      </c>
      <c r="AC36" s="43">
        <f t="shared" si="44"/>
        <v>333.1</v>
      </c>
      <c r="AD36" s="121">
        <f>RCFs!C$13</f>
        <v>12.34</v>
      </c>
      <c r="AE36" s="111">
        <f t="shared" si="34"/>
        <v>549.6</v>
      </c>
      <c r="AF36" s="111">
        <f t="shared" si="34"/>
        <v>699.5</v>
      </c>
      <c r="AG36" s="111">
        <f t="shared" si="34"/>
        <v>999.3</v>
      </c>
      <c r="AH36" s="43">
        <f t="shared" si="45"/>
        <v>336.4</v>
      </c>
      <c r="AI36" s="121">
        <f>RCFs!C$31</f>
        <v>12.46</v>
      </c>
      <c r="AJ36" s="43">
        <f t="shared" si="46"/>
        <v>0</v>
      </c>
      <c r="AK36" s="121"/>
      <c r="AL36" s="43">
        <f t="shared" si="47"/>
        <v>346.2</v>
      </c>
      <c r="AM36" s="121">
        <f>RCFs!C$33</f>
        <v>12.824999999999999</v>
      </c>
      <c r="AN36" s="111">
        <f t="shared" si="35"/>
        <v>499.7</v>
      </c>
      <c r="AO36" s="43">
        <f t="shared" si="48"/>
        <v>348.8</v>
      </c>
      <c r="AP36" s="121">
        <f>RCFs!C$35</f>
        <v>12.92</v>
      </c>
      <c r="AQ36" s="111">
        <f t="shared" si="36"/>
        <v>418.5</v>
      </c>
      <c r="AR36" s="111">
        <f t="shared" si="36"/>
        <v>470.8</v>
      </c>
      <c r="AS36" s="43">
        <f t="shared" si="49"/>
        <v>353.9</v>
      </c>
      <c r="AT36" s="121">
        <f>RCFs!C$37</f>
        <v>13.11</v>
      </c>
      <c r="AU36" s="43">
        <f t="shared" si="50"/>
        <v>346.9</v>
      </c>
      <c r="AV36" s="121">
        <f>RCFs!C$39</f>
        <v>12.85</v>
      </c>
      <c r="AW36" s="43">
        <f t="shared" si="51"/>
        <v>342.4</v>
      </c>
      <c r="AX36" s="121">
        <f>RCFs!C$41</f>
        <v>12.682</v>
      </c>
    </row>
    <row r="37" spans="1:50" x14ac:dyDescent="0.2">
      <c r="A37" s="51" t="s">
        <v>45</v>
      </c>
      <c r="B37" s="49" t="s">
        <v>59</v>
      </c>
      <c r="C37" s="50">
        <v>14</v>
      </c>
      <c r="D37" s="43">
        <f t="shared" si="37"/>
        <v>611.5</v>
      </c>
      <c r="E37" s="117">
        <f>RCFs!C$43</f>
        <v>43.679000000000002</v>
      </c>
      <c r="F37" s="46">
        <f t="shared" si="38"/>
        <v>175.88200000000001</v>
      </c>
      <c r="G37" s="117">
        <f>RCFs!C$5</f>
        <v>12.563000000000001</v>
      </c>
      <c r="H37" s="46">
        <f t="shared" si="39"/>
        <v>175.88200000000001</v>
      </c>
      <c r="I37" s="117">
        <f>RCFs!C$5</f>
        <v>12.563000000000001</v>
      </c>
      <c r="J37" s="111">
        <f t="shared" si="31"/>
        <v>193.5</v>
      </c>
      <c r="K37" s="111">
        <f t="shared" si="31"/>
        <v>237.4</v>
      </c>
      <c r="L37" s="111">
        <f t="shared" si="31"/>
        <v>263.8</v>
      </c>
      <c r="M37" s="111">
        <f t="shared" si="31"/>
        <v>351.8</v>
      </c>
      <c r="N37" s="111">
        <f t="shared" si="31"/>
        <v>378.1</v>
      </c>
      <c r="O37" s="43">
        <f t="shared" si="40"/>
        <v>172.6</v>
      </c>
      <c r="P37" s="121">
        <f>RCFs!C$7</f>
        <v>12.33</v>
      </c>
      <c r="Q37" s="111">
        <f t="shared" si="32"/>
        <v>224.3</v>
      </c>
      <c r="R37" s="111">
        <f t="shared" si="32"/>
        <v>258.89999999999998</v>
      </c>
      <c r="S37" s="43">
        <f t="shared" si="41"/>
        <v>170.7</v>
      </c>
      <c r="T37" s="121">
        <f>RCFs!C$9</f>
        <v>12.199</v>
      </c>
      <c r="U37" s="43">
        <f t="shared" si="42"/>
        <v>170.7</v>
      </c>
      <c r="V37" s="121">
        <f t="shared" si="43"/>
        <v>12.199</v>
      </c>
      <c r="W37" s="111">
        <f t="shared" si="33"/>
        <v>187.7</v>
      </c>
      <c r="X37" s="111">
        <f t="shared" si="33"/>
        <v>233.8</v>
      </c>
      <c r="Y37" s="111">
        <f t="shared" si="33"/>
        <v>276.5</v>
      </c>
      <c r="Z37" s="111">
        <f t="shared" si="33"/>
        <v>250.9</v>
      </c>
      <c r="AA37" s="111">
        <f t="shared" si="33"/>
        <v>370.4</v>
      </c>
      <c r="AB37" s="111">
        <f t="shared" si="33"/>
        <v>512.1</v>
      </c>
      <c r="AC37" s="43">
        <f t="shared" si="44"/>
        <v>172.7</v>
      </c>
      <c r="AD37" s="121">
        <f>RCFs!C$13</f>
        <v>12.34</v>
      </c>
      <c r="AE37" s="111">
        <f t="shared" si="34"/>
        <v>285</v>
      </c>
      <c r="AF37" s="111">
        <f t="shared" si="34"/>
        <v>362.7</v>
      </c>
      <c r="AG37" s="111">
        <f t="shared" si="34"/>
        <v>518.1</v>
      </c>
      <c r="AH37" s="43">
        <f t="shared" si="45"/>
        <v>174.4</v>
      </c>
      <c r="AI37" s="121">
        <f>RCFs!C$31</f>
        <v>12.46</v>
      </c>
      <c r="AJ37" s="43">
        <f t="shared" si="46"/>
        <v>0</v>
      </c>
      <c r="AK37" s="121"/>
      <c r="AL37" s="43">
        <f t="shared" si="47"/>
        <v>179.5</v>
      </c>
      <c r="AM37" s="121">
        <f>RCFs!C$33</f>
        <v>12.824999999999999</v>
      </c>
      <c r="AN37" s="111">
        <f t="shared" si="35"/>
        <v>259.10000000000002</v>
      </c>
      <c r="AO37" s="43">
        <f t="shared" si="48"/>
        <v>180.8</v>
      </c>
      <c r="AP37" s="121">
        <f>RCFs!C$35</f>
        <v>12.92</v>
      </c>
      <c r="AQ37" s="111">
        <f t="shared" si="36"/>
        <v>216.9</v>
      </c>
      <c r="AR37" s="111">
        <f t="shared" si="36"/>
        <v>244</v>
      </c>
      <c r="AS37" s="43">
        <f t="shared" si="49"/>
        <v>183.5</v>
      </c>
      <c r="AT37" s="121">
        <f>RCFs!C$37</f>
        <v>13.11</v>
      </c>
      <c r="AU37" s="43">
        <f t="shared" si="50"/>
        <v>179.9</v>
      </c>
      <c r="AV37" s="121">
        <f>RCFs!C$39</f>
        <v>12.85</v>
      </c>
      <c r="AW37" s="43">
        <f t="shared" si="51"/>
        <v>177.5</v>
      </c>
      <c r="AX37" s="121">
        <f>RCFs!C$41</f>
        <v>12.682</v>
      </c>
    </row>
    <row r="38" spans="1:50" x14ac:dyDescent="0.2">
      <c r="A38" s="51" t="s">
        <v>46</v>
      </c>
      <c r="B38" s="49" t="s">
        <v>60</v>
      </c>
      <c r="C38" s="63">
        <v>55</v>
      </c>
      <c r="D38" s="43">
        <f t="shared" si="37"/>
        <v>2402.3000000000002</v>
      </c>
      <c r="E38" s="117">
        <f>RCFs!C$43</f>
        <v>43.679000000000002</v>
      </c>
      <c r="F38" s="46">
        <f t="shared" si="38"/>
        <v>690.96500000000003</v>
      </c>
      <c r="G38" s="117">
        <f>RCFs!C$5</f>
        <v>12.563000000000001</v>
      </c>
      <c r="H38" s="46">
        <f t="shared" si="39"/>
        <v>690.96500000000003</v>
      </c>
      <c r="I38" s="117">
        <f>RCFs!C$5</f>
        <v>12.563000000000001</v>
      </c>
      <c r="J38" s="111">
        <f t="shared" si="31"/>
        <v>760.1</v>
      </c>
      <c r="K38" s="111">
        <f t="shared" si="31"/>
        <v>932.8</v>
      </c>
      <c r="L38" s="111">
        <f t="shared" si="31"/>
        <v>1036.4000000000001</v>
      </c>
      <c r="M38" s="111">
        <f t="shared" si="31"/>
        <v>1381.9</v>
      </c>
      <c r="N38" s="111">
        <f t="shared" si="31"/>
        <v>1485.6</v>
      </c>
      <c r="O38" s="43">
        <f t="shared" si="40"/>
        <v>678.1</v>
      </c>
      <c r="P38" s="121">
        <f>RCFs!C$7</f>
        <v>12.33</v>
      </c>
      <c r="Q38" s="111">
        <f t="shared" si="32"/>
        <v>881.5</v>
      </c>
      <c r="R38" s="111">
        <f t="shared" si="32"/>
        <v>1017.1</v>
      </c>
      <c r="S38" s="43">
        <f t="shared" si="41"/>
        <v>670.9</v>
      </c>
      <c r="T38" s="121">
        <f>RCFs!C$9</f>
        <v>12.199</v>
      </c>
      <c r="U38" s="43">
        <f t="shared" si="42"/>
        <v>670.9</v>
      </c>
      <c r="V38" s="121">
        <f t="shared" si="43"/>
        <v>12.199</v>
      </c>
      <c r="W38" s="111">
        <f t="shared" si="33"/>
        <v>737.9</v>
      </c>
      <c r="X38" s="111">
        <f t="shared" si="33"/>
        <v>919.1</v>
      </c>
      <c r="Y38" s="111">
        <f t="shared" si="33"/>
        <v>1086.8</v>
      </c>
      <c r="Z38" s="111">
        <f t="shared" si="33"/>
        <v>986.2</v>
      </c>
      <c r="AA38" s="111">
        <f t="shared" si="33"/>
        <v>1455.8</v>
      </c>
      <c r="AB38" s="111">
        <f t="shared" si="33"/>
        <v>2012.7</v>
      </c>
      <c r="AC38" s="43">
        <f t="shared" si="44"/>
        <v>678.7</v>
      </c>
      <c r="AD38" s="121">
        <f>RCFs!C$13</f>
        <v>12.34</v>
      </c>
      <c r="AE38" s="111">
        <f t="shared" si="34"/>
        <v>1119.9000000000001</v>
      </c>
      <c r="AF38" s="111">
        <f t="shared" si="34"/>
        <v>1425.3</v>
      </c>
      <c r="AG38" s="111">
        <f t="shared" si="34"/>
        <v>2036.1</v>
      </c>
      <c r="AH38" s="43">
        <f t="shared" si="45"/>
        <v>685.3</v>
      </c>
      <c r="AI38" s="121">
        <f>RCFs!C$31</f>
        <v>12.46</v>
      </c>
      <c r="AJ38" s="43">
        <f t="shared" si="46"/>
        <v>0</v>
      </c>
      <c r="AK38" s="121"/>
      <c r="AL38" s="43">
        <f t="shared" si="47"/>
        <v>705.3</v>
      </c>
      <c r="AM38" s="121">
        <f>RCFs!C$33</f>
        <v>12.824999999999999</v>
      </c>
      <c r="AN38" s="111">
        <f t="shared" si="35"/>
        <v>1018.1</v>
      </c>
      <c r="AO38" s="43">
        <f t="shared" si="48"/>
        <v>710.6</v>
      </c>
      <c r="AP38" s="121">
        <f>RCFs!C$35</f>
        <v>12.92</v>
      </c>
      <c r="AQ38" s="111">
        <f t="shared" si="36"/>
        <v>852.7</v>
      </c>
      <c r="AR38" s="111">
        <f t="shared" si="36"/>
        <v>959.3</v>
      </c>
      <c r="AS38" s="43">
        <f t="shared" si="49"/>
        <v>721</v>
      </c>
      <c r="AT38" s="121">
        <f>RCFs!C$37</f>
        <v>13.11</v>
      </c>
      <c r="AU38" s="43">
        <f t="shared" si="50"/>
        <v>706.7</v>
      </c>
      <c r="AV38" s="121">
        <f>RCFs!C$39</f>
        <v>12.85</v>
      </c>
      <c r="AW38" s="43">
        <f t="shared" si="51"/>
        <v>697.5</v>
      </c>
      <c r="AX38" s="121">
        <f>RCFs!C$41</f>
        <v>12.682</v>
      </c>
    </row>
    <row r="39" spans="1:50" x14ac:dyDescent="0.2">
      <c r="A39" s="51" t="s">
        <v>40</v>
      </c>
      <c r="B39" s="49" t="s">
        <v>61</v>
      </c>
      <c r="C39" s="63">
        <v>283.89999999999998</v>
      </c>
      <c r="D39" s="43">
        <f t="shared" si="37"/>
        <v>12400.5</v>
      </c>
      <c r="E39" s="117">
        <f>RCFs!C$43</f>
        <v>43.679000000000002</v>
      </c>
      <c r="F39" s="46">
        <f t="shared" si="38"/>
        <v>3566.6356999999998</v>
      </c>
      <c r="G39" s="117">
        <f>RCFs!C$5</f>
        <v>12.563000000000001</v>
      </c>
      <c r="H39" s="46">
        <f t="shared" si="39"/>
        <v>3566.6356999999998</v>
      </c>
      <c r="I39" s="117">
        <f>RCFs!C$5</f>
        <v>12.563000000000001</v>
      </c>
      <c r="J39" s="111">
        <f t="shared" si="31"/>
        <v>3923.3</v>
      </c>
      <c r="K39" s="111">
        <f t="shared" si="31"/>
        <v>4815</v>
      </c>
      <c r="L39" s="111">
        <f t="shared" si="31"/>
        <v>5350</v>
      </c>
      <c r="M39" s="111">
        <f t="shared" si="31"/>
        <v>7133.3</v>
      </c>
      <c r="N39" s="111">
        <f t="shared" si="31"/>
        <v>7668.3</v>
      </c>
      <c r="O39" s="43">
        <f t="shared" si="40"/>
        <v>3500.4</v>
      </c>
      <c r="P39" s="121">
        <f>RCFs!C$7</f>
        <v>12.33</v>
      </c>
      <c r="Q39" s="111">
        <f t="shared" si="32"/>
        <v>4550.5</v>
      </c>
      <c r="R39" s="111">
        <f t="shared" si="32"/>
        <v>5250.6</v>
      </c>
      <c r="S39" s="43">
        <f t="shared" si="41"/>
        <v>3463.2</v>
      </c>
      <c r="T39" s="121">
        <f>RCFs!C$9</f>
        <v>12.199</v>
      </c>
      <c r="U39" s="43">
        <f t="shared" si="42"/>
        <v>3463.2</v>
      </c>
      <c r="V39" s="121">
        <f t="shared" si="43"/>
        <v>12.199</v>
      </c>
      <c r="W39" s="111">
        <f t="shared" si="33"/>
        <v>3809.5</v>
      </c>
      <c r="X39" s="111">
        <f t="shared" si="33"/>
        <v>4744.5</v>
      </c>
      <c r="Y39" s="111">
        <f t="shared" si="33"/>
        <v>5610.3</v>
      </c>
      <c r="Z39" s="111">
        <f t="shared" si="33"/>
        <v>5090.8999999999996</v>
      </c>
      <c r="AA39" s="111">
        <f t="shared" si="33"/>
        <v>7515.1</v>
      </c>
      <c r="AB39" s="111">
        <f t="shared" si="33"/>
        <v>10389.6</v>
      </c>
      <c r="AC39" s="43">
        <f t="shared" si="44"/>
        <v>3503.3</v>
      </c>
      <c r="AD39" s="121">
        <f>RCFs!C$13</f>
        <v>12.34</v>
      </c>
      <c r="AE39" s="111">
        <f t="shared" si="34"/>
        <v>5780.4</v>
      </c>
      <c r="AF39" s="111">
        <f t="shared" si="34"/>
        <v>7356.9</v>
      </c>
      <c r="AG39" s="111">
        <f t="shared" si="34"/>
        <v>10509.9</v>
      </c>
      <c r="AH39" s="43">
        <f t="shared" si="45"/>
        <v>3537.3</v>
      </c>
      <c r="AI39" s="121">
        <f>RCFs!C$31</f>
        <v>12.46</v>
      </c>
      <c r="AJ39" s="43">
        <f t="shared" si="46"/>
        <v>0</v>
      </c>
      <c r="AK39" s="121"/>
      <c r="AL39" s="43">
        <f t="shared" si="47"/>
        <v>3641</v>
      </c>
      <c r="AM39" s="121">
        <f>RCFs!C$33</f>
        <v>12.824999999999999</v>
      </c>
      <c r="AN39" s="111">
        <f t="shared" si="35"/>
        <v>5255</v>
      </c>
      <c r="AO39" s="43">
        <f t="shared" si="48"/>
        <v>3667.9</v>
      </c>
      <c r="AP39" s="121">
        <f>RCFs!C$35</f>
        <v>12.92</v>
      </c>
      <c r="AQ39" s="111">
        <f t="shared" si="36"/>
        <v>4401.3999999999996</v>
      </c>
      <c r="AR39" s="111">
        <f t="shared" si="36"/>
        <v>4951.6000000000004</v>
      </c>
      <c r="AS39" s="43">
        <f t="shared" si="49"/>
        <v>3721.9</v>
      </c>
      <c r="AT39" s="121">
        <f>RCFs!C$37</f>
        <v>13.11</v>
      </c>
      <c r="AU39" s="43">
        <f t="shared" si="50"/>
        <v>3648.1</v>
      </c>
      <c r="AV39" s="121">
        <f>RCFs!C$39</f>
        <v>12.85</v>
      </c>
      <c r="AW39" s="43">
        <f t="shared" si="51"/>
        <v>3600.4</v>
      </c>
      <c r="AX39" s="121">
        <f>RCFs!C$41</f>
        <v>12.682</v>
      </c>
    </row>
    <row r="40" spans="1:50" ht="25.5" x14ac:dyDescent="0.2">
      <c r="A40" s="51" t="s">
        <v>38</v>
      </c>
      <c r="B40" s="49" t="s">
        <v>62</v>
      </c>
      <c r="C40" s="50">
        <v>104</v>
      </c>
      <c r="D40" s="43">
        <f t="shared" si="37"/>
        <v>4542.6000000000004</v>
      </c>
      <c r="E40" s="117">
        <f>RCFs!C$43</f>
        <v>43.679000000000002</v>
      </c>
      <c r="F40" s="46">
        <f t="shared" si="38"/>
        <v>1306.5520000000001</v>
      </c>
      <c r="G40" s="117">
        <f>RCFs!C$5</f>
        <v>12.563000000000001</v>
      </c>
      <c r="H40" s="46">
        <f t="shared" si="39"/>
        <v>1306.5520000000001</v>
      </c>
      <c r="I40" s="117">
        <f>RCFs!C$5</f>
        <v>12.563000000000001</v>
      </c>
      <c r="J40" s="111">
        <f t="shared" si="31"/>
        <v>1437.2</v>
      </c>
      <c r="K40" s="111">
        <f t="shared" si="31"/>
        <v>1763.8</v>
      </c>
      <c r="L40" s="111">
        <f t="shared" si="31"/>
        <v>1959.8</v>
      </c>
      <c r="M40" s="111">
        <f t="shared" si="31"/>
        <v>2613.1</v>
      </c>
      <c r="N40" s="111">
        <f t="shared" si="31"/>
        <v>2809.1</v>
      </c>
      <c r="O40" s="43">
        <f t="shared" si="40"/>
        <v>1282.3</v>
      </c>
      <c r="P40" s="121">
        <f>RCFs!C$7</f>
        <v>12.33</v>
      </c>
      <c r="Q40" s="111">
        <f t="shared" si="32"/>
        <v>1666.9</v>
      </c>
      <c r="R40" s="111">
        <f t="shared" si="32"/>
        <v>1923.4</v>
      </c>
      <c r="S40" s="43">
        <f t="shared" si="41"/>
        <v>1268.5999999999999</v>
      </c>
      <c r="T40" s="121">
        <f>RCFs!C$9</f>
        <v>12.199</v>
      </c>
      <c r="U40" s="43">
        <f t="shared" si="42"/>
        <v>1268.5999999999999</v>
      </c>
      <c r="V40" s="121">
        <f t="shared" si="43"/>
        <v>12.199</v>
      </c>
      <c r="W40" s="111">
        <f t="shared" si="33"/>
        <v>1395.4</v>
      </c>
      <c r="X40" s="111">
        <f t="shared" si="33"/>
        <v>1737.9</v>
      </c>
      <c r="Y40" s="111">
        <f t="shared" si="33"/>
        <v>2055.1</v>
      </c>
      <c r="Z40" s="111">
        <f t="shared" si="33"/>
        <v>1864.8</v>
      </c>
      <c r="AA40" s="111">
        <f t="shared" si="33"/>
        <v>2752.8</v>
      </c>
      <c r="AB40" s="111">
        <f t="shared" si="33"/>
        <v>3805.8</v>
      </c>
      <c r="AC40" s="43">
        <f t="shared" si="44"/>
        <v>1283.3</v>
      </c>
      <c r="AD40" s="121">
        <f>RCFs!C$13</f>
        <v>12.34</v>
      </c>
      <c r="AE40" s="111">
        <f t="shared" si="34"/>
        <v>2117.4</v>
      </c>
      <c r="AF40" s="111">
        <f t="shared" si="34"/>
        <v>2694.9</v>
      </c>
      <c r="AG40" s="111">
        <f t="shared" si="34"/>
        <v>3849.9</v>
      </c>
      <c r="AH40" s="43">
        <f t="shared" si="45"/>
        <v>1295.8</v>
      </c>
      <c r="AI40" s="121">
        <f>RCFs!C$31</f>
        <v>12.46</v>
      </c>
      <c r="AJ40" s="43">
        <f t="shared" si="46"/>
        <v>0</v>
      </c>
      <c r="AK40" s="121"/>
      <c r="AL40" s="43">
        <f t="shared" si="47"/>
        <v>1333.8</v>
      </c>
      <c r="AM40" s="121">
        <f>RCFs!C$33</f>
        <v>12.824999999999999</v>
      </c>
      <c r="AN40" s="111">
        <f t="shared" si="35"/>
        <v>1925</v>
      </c>
      <c r="AO40" s="43">
        <f t="shared" si="48"/>
        <v>1343.6</v>
      </c>
      <c r="AP40" s="121">
        <f>RCFs!C$35</f>
        <v>12.92</v>
      </c>
      <c r="AQ40" s="111">
        <f t="shared" si="36"/>
        <v>1612.3</v>
      </c>
      <c r="AR40" s="111">
        <f t="shared" si="36"/>
        <v>1813.8</v>
      </c>
      <c r="AS40" s="43">
        <f t="shared" si="49"/>
        <v>1363.4</v>
      </c>
      <c r="AT40" s="121">
        <f>RCFs!C$37</f>
        <v>13.11</v>
      </c>
      <c r="AU40" s="43">
        <f t="shared" si="50"/>
        <v>1336.4</v>
      </c>
      <c r="AV40" s="121">
        <f>RCFs!C$39</f>
        <v>12.85</v>
      </c>
      <c r="AW40" s="43">
        <f t="shared" si="51"/>
        <v>1318.9</v>
      </c>
      <c r="AX40" s="121">
        <f>RCFs!C$41</f>
        <v>12.682</v>
      </c>
    </row>
    <row r="41" spans="1:50" ht="25.5" x14ac:dyDescent="0.2">
      <c r="A41" s="51" t="s">
        <v>39</v>
      </c>
      <c r="B41" s="49" t="s">
        <v>63</v>
      </c>
      <c r="C41" s="50">
        <v>55</v>
      </c>
      <c r="D41" s="43">
        <f t="shared" si="37"/>
        <v>2402.3000000000002</v>
      </c>
      <c r="E41" s="117">
        <f>RCFs!C$43</f>
        <v>43.679000000000002</v>
      </c>
      <c r="F41" s="46">
        <f t="shared" si="38"/>
        <v>690.96500000000003</v>
      </c>
      <c r="G41" s="117">
        <f>RCFs!C$5</f>
        <v>12.563000000000001</v>
      </c>
      <c r="H41" s="46">
        <f t="shared" si="39"/>
        <v>690.96500000000003</v>
      </c>
      <c r="I41" s="117">
        <f>RCFs!C$5</f>
        <v>12.563000000000001</v>
      </c>
      <c r="J41" s="111">
        <f t="shared" ref="J41:N50" si="52">ROUND($C41*$I41*J$6,1)</f>
        <v>760.1</v>
      </c>
      <c r="K41" s="111">
        <f t="shared" si="52"/>
        <v>932.8</v>
      </c>
      <c r="L41" s="111">
        <f t="shared" si="52"/>
        <v>1036.4000000000001</v>
      </c>
      <c r="M41" s="111">
        <f t="shared" si="52"/>
        <v>1381.9</v>
      </c>
      <c r="N41" s="111">
        <f t="shared" si="52"/>
        <v>1485.6</v>
      </c>
      <c r="O41" s="43">
        <f t="shared" si="40"/>
        <v>678.1</v>
      </c>
      <c r="P41" s="121">
        <f>RCFs!C$7</f>
        <v>12.33</v>
      </c>
      <c r="Q41" s="111">
        <f t="shared" si="32"/>
        <v>881.5</v>
      </c>
      <c r="R41" s="111">
        <f t="shared" si="32"/>
        <v>1017.1</v>
      </c>
      <c r="S41" s="43">
        <f t="shared" si="41"/>
        <v>670.9</v>
      </c>
      <c r="T41" s="121">
        <f>RCFs!C$9</f>
        <v>12.199</v>
      </c>
      <c r="U41" s="43">
        <f t="shared" si="42"/>
        <v>670.9</v>
      </c>
      <c r="V41" s="121">
        <f t="shared" si="43"/>
        <v>12.199</v>
      </c>
      <c r="W41" s="111">
        <f t="shared" si="33"/>
        <v>737.9</v>
      </c>
      <c r="X41" s="111">
        <f t="shared" si="33"/>
        <v>919.1</v>
      </c>
      <c r="Y41" s="111">
        <f t="shared" si="33"/>
        <v>1086.8</v>
      </c>
      <c r="Z41" s="111">
        <f t="shared" si="33"/>
        <v>986.2</v>
      </c>
      <c r="AA41" s="111">
        <f t="shared" si="33"/>
        <v>1455.8</v>
      </c>
      <c r="AB41" s="111">
        <f t="shared" si="33"/>
        <v>2012.7</v>
      </c>
      <c r="AC41" s="43">
        <f t="shared" si="44"/>
        <v>678.7</v>
      </c>
      <c r="AD41" s="121">
        <f>RCFs!C$13</f>
        <v>12.34</v>
      </c>
      <c r="AE41" s="111">
        <f t="shared" si="34"/>
        <v>1119.9000000000001</v>
      </c>
      <c r="AF41" s="111">
        <f t="shared" si="34"/>
        <v>1425.3</v>
      </c>
      <c r="AG41" s="111">
        <f t="shared" si="34"/>
        <v>2036.1</v>
      </c>
      <c r="AH41" s="43">
        <f t="shared" si="45"/>
        <v>685.3</v>
      </c>
      <c r="AI41" s="121">
        <f>RCFs!C$31</f>
        <v>12.46</v>
      </c>
      <c r="AJ41" s="43">
        <f t="shared" si="46"/>
        <v>0</v>
      </c>
      <c r="AK41" s="121"/>
      <c r="AL41" s="43">
        <f t="shared" si="47"/>
        <v>705.3</v>
      </c>
      <c r="AM41" s="121">
        <f>RCFs!C$33</f>
        <v>12.824999999999999</v>
      </c>
      <c r="AN41" s="111">
        <f t="shared" si="35"/>
        <v>1018.1</v>
      </c>
      <c r="AO41" s="43">
        <f t="shared" si="48"/>
        <v>710.6</v>
      </c>
      <c r="AP41" s="121">
        <f>RCFs!C$35</f>
        <v>12.92</v>
      </c>
      <c r="AQ41" s="111">
        <f t="shared" si="36"/>
        <v>852.7</v>
      </c>
      <c r="AR41" s="111">
        <f t="shared" si="36"/>
        <v>959.3</v>
      </c>
      <c r="AS41" s="43">
        <f t="shared" si="49"/>
        <v>721</v>
      </c>
      <c r="AT41" s="121">
        <f>RCFs!C$37</f>
        <v>13.11</v>
      </c>
      <c r="AU41" s="43">
        <f t="shared" si="50"/>
        <v>706.7</v>
      </c>
      <c r="AV41" s="121">
        <f>RCFs!C$39</f>
        <v>12.85</v>
      </c>
      <c r="AW41" s="43">
        <f t="shared" si="51"/>
        <v>697.5</v>
      </c>
      <c r="AX41" s="121">
        <f>RCFs!C$41</f>
        <v>12.682</v>
      </c>
    </row>
    <row r="42" spans="1:50" x14ac:dyDescent="0.2">
      <c r="A42" s="51" t="s">
        <v>47</v>
      </c>
      <c r="B42" s="49" t="s">
        <v>64</v>
      </c>
      <c r="C42" s="63">
        <v>94.2</v>
      </c>
      <c r="D42" s="43">
        <f t="shared" si="37"/>
        <v>4114.6000000000004</v>
      </c>
      <c r="E42" s="117">
        <f>RCFs!C$43</f>
        <v>43.679000000000002</v>
      </c>
      <c r="F42" s="46">
        <f t="shared" si="38"/>
        <v>1183.4346</v>
      </c>
      <c r="G42" s="117">
        <f>RCFs!C$5</f>
        <v>12.563000000000001</v>
      </c>
      <c r="H42" s="46">
        <f t="shared" si="39"/>
        <v>1183.4346</v>
      </c>
      <c r="I42" s="117">
        <f>RCFs!C$5</f>
        <v>12.563000000000001</v>
      </c>
      <c r="J42" s="111">
        <f t="shared" si="52"/>
        <v>1301.8</v>
      </c>
      <c r="K42" s="111">
        <f t="shared" si="52"/>
        <v>1597.6</v>
      </c>
      <c r="L42" s="111">
        <f t="shared" si="52"/>
        <v>1775.2</v>
      </c>
      <c r="M42" s="111">
        <f t="shared" si="52"/>
        <v>2366.9</v>
      </c>
      <c r="N42" s="111">
        <f t="shared" si="52"/>
        <v>2544.4</v>
      </c>
      <c r="O42" s="43">
        <f t="shared" si="40"/>
        <v>1161.4000000000001</v>
      </c>
      <c r="P42" s="121">
        <f>RCFs!C$7</f>
        <v>12.33</v>
      </c>
      <c r="Q42" s="111">
        <f t="shared" si="32"/>
        <v>1509.8</v>
      </c>
      <c r="R42" s="111">
        <f t="shared" si="32"/>
        <v>1742.1</v>
      </c>
      <c r="S42" s="43">
        <f t="shared" si="41"/>
        <v>1149.0999999999999</v>
      </c>
      <c r="T42" s="121">
        <f>RCFs!C$9</f>
        <v>12.199</v>
      </c>
      <c r="U42" s="43">
        <f t="shared" si="42"/>
        <v>1149.0999999999999</v>
      </c>
      <c r="V42" s="121">
        <f t="shared" si="43"/>
        <v>12.199</v>
      </c>
      <c r="W42" s="111">
        <f t="shared" si="33"/>
        <v>1264</v>
      </c>
      <c r="X42" s="111">
        <f t="shared" si="33"/>
        <v>1574.2</v>
      </c>
      <c r="Y42" s="111">
        <f t="shared" si="33"/>
        <v>1861.5</v>
      </c>
      <c r="Z42" s="111">
        <f t="shared" si="33"/>
        <v>1689.1</v>
      </c>
      <c r="AA42" s="111">
        <f t="shared" si="33"/>
        <v>2493.5</v>
      </c>
      <c r="AB42" s="111">
        <f t="shared" si="33"/>
        <v>3447.3</v>
      </c>
      <c r="AC42" s="43">
        <f t="shared" si="44"/>
        <v>1162.4000000000001</v>
      </c>
      <c r="AD42" s="121">
        <f>RCFs!C$13</f>
        <v>12.34</v>
      </c>
      <c r="AE42" s="111">
        <f t="shared" si="34"/>
        <v>1918</v>
      </c>
      <c r="AF42" s="111">
        <f t="shared" si="34"/>
        <v>2441</v>
      </c>
      <c r="AG42" s="111">
        <f t="shared" si="34"/>
        <v>3487.2</v>
      </c>
      <c r="AH42" s="43">
        <f t="shared" si="45"/>
        <v>1173.7</v>
      </c>
      <c r="AI42" s="121">
        <f>RCFs!C$31</f>
        <v>12.46</v>
      </c>
      <c r="AJ42" s="43">
        <f t="shared" si="46"/>
        <v>0</v>
      </c>
      <c r="AK42" s="121"/>
      <c r="AL42" s="43">
        <f t="shared" si="47"/>
        <v>1208.0999999999999</v>
      </c>
      <c r="AM42" s="121">
        <f>RCFs!C$33</f>
        <v>12.824999999999999</v>
      </c>
      <c r="AN42" s="111">
        <f t="shared" si="35"/>
        <v>1743.6</v>
      </c>
      <c r="AO42" s="43">
        <f t="shared" si="48"/>
        <v>1217</v>
      </c>
      <c r="AP42" s="121">
        <f>RCFs!C$35</f>
        <v>12.92</v>
      </c>
      <c r="AQ42" s="111">
        <f t="shared" si="36"/>
        <v>1460.4</v>
      </c>
      <c r="AR42" s="111">
        <f t="shared" si="36"/>
        <v>1642.9</v>
      </c>
      <c r="AS42" s="43">
        <f t="shared" si="49"/>
        <v>1234.9000000000001</v>
      </c>
      <c r="AT42" s="121">
        <f>RCFs!C$37</f>
        <v>13.11</v>
      </c>
      <c r="AU42" s="43">
        <f t="shared" si="50"/>
        <v>1210.4000000000001</v>
      </c>
      <c r="AV42" s="121">
        <f>RCFs!C$39</f>
        <v>12.85</v>
      </c>
      <c r="AW42" s="43">
        <f t="shared" si="51"/>
        <v>1194.5999999999999</v>
      </c>
      <c r="AX42" s="121">
        <f>RCFs!C$41</f>
        <v>12.682</v>
      </c>
    </row>
    <row r="43" spans="1:50" x14ac:dyDescent="0.2">
      <c r="A43" s="51" t="s">
        <v>48</v>
      </c>
      <c r="B43" s="49" t="s">
        <v>65</v>
      </c>
      <c r="C43" s="50">
        <v>90</v>
      </c>
      <c r="D43" s="43">
        <f t="shared" si="37"/>
        <v>3931.1</v>
      </c>
      <c r="E43" s="117">
        <f>RCFs!C$43</f>
        <v>43.679000000000002</v>
      </c>
      <c r="F43" s="46">
        <f t="shared" si="38"/>
        <v>1130.67</v>
      </c>
      <c r="G43" s="117">
        <f>RCFs!C$5</f>
        <v>12.563000000000001</v>
      </c>
      <c r="H43" s="46">
        <f t="shared" si="39"/>
        <v>1130.67</v>
      </c>
      <c r="I43" s="117">
        <f>RCFs!C$5</f>
        <v>12.563000000000001</v>
      </c>
      <c r="J43" s="111">
        <f t="shared" si="52"/>
        <v>1243.7</v>
      </c>
      <c r="K43" s="111">
        <f t="shared" si="52"/>
        <v>1526.4</v>
      </c>
      <c r="L43" s="111">
        <f t="shared" si="52"/>
        <v>1696</v>
      </c>
      <c r="M43" s="111">
        <f t="shared" si="52"/>
        <v>2261.3000000000002</v>
      </c>
      <c r="N43" s="111">
        <f t="shared" si="52"/>
        <v>2430.9</v>
      </c>
      <c r="O43" s="43">
        <f t="shared" si="40"/>
        <v>1109.7</v>
      </c>
      <c r="P43" s="121">
        <f>RCFs!C$7</f>
        <v>12.33</v>
      </c>
      <c r="Q43" s="111">
        <f t="shared" si="32"/>
        <v>1442.6</v>
      </c>
      <c r="R43" s="111">
        <f t="shared" si="32"/>
        <v>1664.5</v>
      </c>
      <c r="S43" s="43">
        <f t="shared" si="41"/>
        <v>1097.9000000000001</v>
      </c>
      <c r="T43" s="121">
        <f>RCFs!C$9</f>
        <v>12.199</v>
      </c>
      <c r="U43" s="43">
        <f t="shared" si="42"/>
        <v>1097.9000000000001</v>
      </c>
      <c r="V43" s="121">
        <f t="shared" si="43"/>
        <v>12.199</v>
      </c>
      <c r="W43" s="111">
        <f t="shared" si="33"/>
        <v>1207.5999999999999</v>
      </c>
      <c r="X43" s="111">
        <f t="shared" si="33"/>
        <v>1504.1</v>
      </c>
      <c r="Y43" s="111">
        <f t="shared" si="33"/>
        <v>1778.5</v>
      </c>
      <c r="Z43" s="111">
        <f t="shared" si="33"/>
        <v>1613.9</v>
      </c>
      <c r="AA43" s="111">
        <f t="shared" si="33"/>
        <v>2382.4</v>
      </c>
      <c r="AB43" s="111">
        <f t="shared" si="33"/>
        <v>3293.7</v>
      </c>
      <c r="AC43" s="43">
        <f t="shared" si="44"/>
        <v>1110.5999999999999</v>
      </c>
      <c r="AD43" s="121">
        <f>RCFs!C$13</f>
        <v>12.34</v>
      </c>
      <c r="AE43" s="111">
        <f t="shared" si="34"/>
        <v>1832.5</v>
      </c>
      <c r="AF43" s="111">
        <f t="shared" si="34"/>
        <v>2332.3000000000002</v>
      </c>
      <c r="AG43" s="111">
        <f t="shared" si="34"/>
        <v>3331.8</v>
      </c>
      <c r="AH43" s="43">
        <f t="shared" si="45"/>
        <v>1121.4000000000001</v>
      </c>
      <c r="AI43" s="121">
        <f>RCFs!C$31</f>
        <v>12.46</v>
      </c>
      <c r="AJ43" s="43">
        <f t="shared" si="46"/>
        <v>0</v>
      </c>
      <c r="AK43" s="121"/>
      <c r="AL43" s="43">
        <f t="shared" si="47"/>
        <v>1154.2</v>
      </c>
      <c r="AM43" s="121">
        <f>RCFs!C$33</f>
        <v>12.824999999999999</v>
      </c>
      <c r="AN43" s="111">
        <f t="shared" si="35"/>
        <v>1665.9</v>
      </c>
      <c r="AO43" s="43">
        <f t="shared" si="48"/>
        <v>1162.8</v>
      </c>
      <c r="AP43" s="121">
        <f>RCFs!C$35</f>
        <v>12.92</v>
      </c>
      <c r="AQ43" s="111">
        <f t="shared" si="36"/>
        <v>1395.3</v>
      </c>
      <c r="AR43" s="111">
        <f t="shared" si="36"/>
        <v>1569.7</v>
      </c>
      <c r="AS43" s="43">
        <f t="shared" si="49"/>
        <v>1179.9000000000001</v>
      </c>
      <c r="AT43" s="121">
        <f>RCFs!C$37</f>
        <v>13.11</v>
      </c>
      <c r="AU43" s="43">
        <f t="shared" si="50"/>
        <v>1156.5</v>
      </c>
      <c r="AV43" s="121">
        <f>RCFs!C$39</f>
        <v>12.85</v>
      </c>
      <c r="AW43" s="43">
        <f t="shared" si="51"/>
        <v>1141.3</v>
      </c>
      <c r="AX43" s="121">
        <f>RCFs!C$41</f>
        <v>12.682</v>
      </c>
    </row>
    <row r="44" spans="1:50" x14ac:dyDescent="0.2">
      <c r="A44" s="51" t="s">
        <v>49</v>
      </c>
      <c r="B44" s="49" t="s">
        <v>66</v>
      </c>
      <c r="C44" s="63">
        <v>225</v>
      </c>
      <c r="D44" s="43">
        <f t="shared" si="37"/>
        <v>9827.7999999999993</v>
      </c>
      <c r="E44" s="117">
        <f>RCFs!C$43</f>
        <v>43.679000000000002</v>
      </c>
      <c r="F44" s="46">
        <f t="shared" si="38"/>
        <v>2826.6750000000002</v>
      </c>
      <c r="G44" s="117">
        <f>RCFs!C$5</f>
        <v>12.563000000000001</v>
      </c>
      <c r="H44" s="46">
        <f t="shared" si="39"/>
        <v>2826.6750000000002</v>
      </c>
      <c r="I44" s="117">
        <f>RCFs!C$5</f>
        <v>12.563000000000001</v>
      </c>
      <c r="J44" s="111">
        <f t="shared" si="52"/>
        <v>3109.3</v>
      </c>
      <c r="K44" s="111">
        <f t="shared" si="52"/>
        <v>3816</v>
      </c>
      <c r="L44" s="111">
        <f t="shared" si="52"/>
        <v>4240</v>
      </c>
      <c r="M44" s="111">
        <f t="shared" si="52"/>
        <v>5653.4</v>
      </c>
      <c r="N44" s="111">
        <f t="shared" si="52"/>
        <v>6077.4</v>
      </c>
      <c r="O44" s="43">
        <f t="shared" si="40"/>
        <v>2774.2</v>
      </c>
      <c r="P44" s="121">
        <f>RCFs!C$7</f>
        <v>12.33</v>
      </c>
      <c r="Q44" s="111">
        <f t="shared" si="32"/>
        <v>3606.4</v>
      </c>
      <c r="R44" s="111">
        <f t="shared" si="32"/>
        <v>4161.3</v>
      </c>
      <c r="S44" s="43">
        <f t="shared" si="41"/>
        <v>2744.7</v>
      </c>
      <c r="T44" s="121">
        <f>RCFs!C$9</f>
        <v>12.199</v>
      </c>
      <c r="U44" s="43">
        <f t="shared" si="42"/>
        <v>2744.7</v>
      </c>
      <c r="V44" s="121">
        <f t="shared" si="43"/>
        <v>12.199</v>
      </c>
      <c r="W44" s="111">
        <f t="shared" si="33"/>
        <v>3019.1</v>
      </c>
      <c r="X44" s="111">
        <f t="shared" si="33"/>
        <v>3760.2</v>
      </c>
      <c r="Y44" s="111">
        <f t="shared" si="33"/>
        <v>4446.3999999999996</v>
      </c>
      <c r="Z44" s="111">
        <f t="shared" si="33"/>
        <v>4034.7</v>
      </c>
      <c r="AA44" s="111">
        <f t="shared" si="33"/>
        <v>5955.9</v>
      </c>
      <c r="AB44" s="111">
        <f t="shared" si="33"/>
        <v>8234.1</v>
      </c>
      <c r="AC44" s="43">
        <f t="shared" si="44"/>
        <v>2776.5</v>
      </c>
      <c r="AD44" s="121">
        <f>RCFs!C$13</f>
        <v>12.34</v>
      </c>
      <c r="AE44" s="111">
        <f t="shared" si="34"/>
        <v>4581.2</v>
      </c>
      <c r="AF44" s="111">
        <f t="shared" si="34"/>
        <v>5830.7</v>
      </c>
      <c r="AG44" s="111">
        <f t="shared" si="34"/>
        <v>8329.5</v>
      </c>
      <c r="AH44" s="43">
        <f t="shared" si="45"/>
        <v>2803.5</v>
      </c>
      <c r="AI44" s="121">
        <f>RCFs!C$31</f>
        <v>12.46</v>
      </c>
      <c r="AJ44" s="43">
        <f t="shared" si="46"/>
        <v>0</v>
      </c>
      <c r="AK44" s="121"/>
      <c r="AL44" s="43">
        <f t="shared" si="47"/>
        <v>2885.6</v>
      </c>
      <c r="AM44" s="121">
        <f>RCFs!C$33</f>
        <v>12.824999999999999</v>
      </c>
      <c r="AN44" s="111">
        <f t="shared" si="35"/>
        <v>4164.8</v>
      </c>
      <c r="AO44" s="43">
        <f t="shared" si="48"/>
        <v>2907</v>
      </c>
      <c r="AP44" s="121">
        <f>RCFs!C$35</f>
        <v>12.92</v>
      </c>
      <c r="AQ44" s="111">
        <f t="shared" si="36"/>
        <v>3488.4</v>
      </c>
      <c r="AR44" s="111">
        <f t="shared" si="36"/>
        <v>3924.4</v>
      </c>
      <c r="AS44" s="43">
        <f t="shared" si="49"/>
        <v>2949.7</v>
      </c>
      <c r="AT44" s="121">
        <f>RCFs!C$37</f>
        <v>13.11</v>
      </c>
      <c r="AU44" s="43">
        <f t="shared" si="50"/>
        <v>2891.2</v>
      </c>
      <c r="AV44" s="121">
        <f>RCFs!C$39</f>
        <v>12.85</v>
      </c>
      <c r="AW44" s="43">
        <f t="shared" si="51"/>
        <v>2853.4</v>
      </c>
      <c r="AX44" s="121">
        <f>RCFs!C$41</f>
        <v>12.682</v>
      </c>
    </row>
    <row r="45" spans="1:50" x14ac:dyDescent="0.2">
      <c r="A45" s="51" t="s">
        <v>50</v>
      </c>
      <c r="B45" s="49" t="s">
        <v>67</v>
      </c>
      <c r="C45" s="50">
        <v>155</v>
      </c>
      <c r="D45" s="43">
        <f t="shared" si="37"/>
        <v>6770.2</v>
      </c>
      <c r="E45" s="117">
        <f>RCFs!C$43</f>
        <v>43.679000000000002</v>
      </c>
      <c r="F45" s="46">
        <f t="shared" si="38"/>
        <v>1947.2650000000001</v>
      </c>
      <c r="G45" s="117">
        <f>RCFs!C$5</f>
        <v>12.563000000000001</v>
      </c>
      <c r="H45" s="46">
        <f t="shared" si="39"/>
        <v>1947.2650000000001</v>
      </c>
      <c r="I45" s="117">
        <f>RCFs!C$5</f>
        <v>12.563000000000001</v>
      </c>
      <c r="J45" s="111">
        <f t="shared" si="52"/>
        <v>2142</v>
      </c>
      <c r="K45" s="111">
        <f t="shared" si="52"/>
        <v>2628.8</v>
      </c>
      <c r="L45" s="111">
        <f t="shared" si="52"/>
        <v>2920.9</v>
      </c>
      <c r="M45" s="111">
        <f t="shared" si="52"/>
        <v>3894.5</v>
      </c>
      <c r="N45" s="111">
        <f t="shared" si="52"/>
        <v>4186.6000000000004</v>
      </c>
      <c r="O45" s="43">
        <f t="shared" si="40"/>
        <v>1911.1</v>
      </c>
      <c r="P45" s="121">
        <f>RCFs!C$7</f>
        <v>12.33</v>
      </c>
      <c r="Q45" s="111">
        <f t="shared" si="32"/>
        <v>2484.4</v>
      </c>
      <c r="R45" s="111">
        <f t="shared" si="32"/>
        <v>2866.6</v>
      </c>
      <c r="S45" s="43">
        <f t="shared" si="41"/>
        <v>1890.8</v>
      </c>
      <c r="T45" s="121">
        <f>RCFs!C$9</f>
        <v>12.199</v>
      </c>
      <c r="U45" s="43">
        <f t="shared" si="42"/>
        <v>1890.8</v>
      </c>
      <c r="V45" s="121">
        <f t="shared" si="43"/>
        <v>12.199</v>
      </c>
      <c r="W45" s="111">
        <f t="shared" si="33"/>
        <v>2079.8000000000002</v>
      </c>
      <c r="X45" s="111">
        <f t="shared" si="33"/>
        <v>2590.3000000000002</v>
      </c>
      <c r="Y45" s="111">
        <f t="shared" si="33"/>
        <v>3063</v>
      </c>
      <c r="Z45" s="111">
        <f t="shared" si="33"/>
        <v>2779.4</v>
      </c>
      <c r="AA45" s="111">
        <f t="shared" si="33"/>
        <v>4103</v>
      </c>
      <c r="AB45" s="111">
        <f t="shared" si="33"/>
        <v>5672.4</v>
      </c>
      <c r="AC45" s="43">
        <f t="shared" si="44"/>
        <v>1912.7</v>
      </c>
      <c r="AD45" s="121">
        <f>RCFs!C$13</f>
        <v>12.34</v>
      </c>
      <c r="AE45" s="111">
        <f t="shared" si="34"/>
        <v>3156</v>
      </c>
      <c r="AF45" s="111">
        <f t="shared" si="34"/>
        <v>4016.7</v>
      </c>
      <c r="AG45" s="111">
        <f t="shared" si="34"/>
        <v>5738.1</v>
      </c>
      <c r="AH45" s="43">
        <f t="shared" si="45"/>
        <v>1931.3</v>
      </c>
      <c r="AI45" s="121">
        <f>RCFs!C$31</f>
        <v>12.46</v>
      </c>
      <c r="AJ45" s="43">
        <f t="shared" si="46"/>
        <v>0</v>
      </c>
      <c r="AK45" s="121"/>
      <c r="AL45" s="43">
        <f t="shared" si="47"/>
        <v>1987.8</v>
      </c>
      <c r="AM45" s="121">
        <f>RCFs!C$33</f>
        <v>12.824999999999999</v>
      </c>
      <c r="AN45" s="111">
        <f t="shared" si="35"/>
        <v>2869.1</v>
      </c>
      <c r="AO45" s="43">
        <f t="shared" si="48"/>
        <v>2002.6</v>
      </c>
      <c r="AP45" s="121">
        <f>RCFs!C$35</f>
        <v>12.92</v>
      </c>
      <c r="AQ45" s="111">
        <f t="shared" si="36"/>
        <v>2403.1</v>
      </c>
      <c r="AR45" s="111">
        <f t="shared" si="36"/>
        <v>2703.5</v>
      </c>
      <c r="AS45" s="43">
        <f t="shared" si="49"/>
        <v>2032</v>
      </c>
      <c r="AT45" s="121">
        <f>RCFs!C$37</f>
        <v>13.11</v>
      </c>
      <c r="AU45" s="43">
        <f t="shared" si="50"/>
        <v>1991.7</v>
      </c>
      <c r="AV45" s="121">
        <f>RCFs!C$39</f>
        <v>12.85</v>
      </c>
      <c r="AW45" s="43">
        <f t="shared" si="51"/>
        <v>1965.7</v>
      </c>
      <c r="AX45" s="121">
        <f>RCFs!C$41</f>
        <v>12.682</v>
      </c>
    </row>
    <row r="46" spans="1:50" x14ac:dyDescent="0.2">
      <c r="A46" s="51" t="s">
        <v>51</v>
      </c>
      <c r="B46" s="49" t="s">
        <v>68</v>
      </c>
      <c r="C46" s="63">
        <v>275</v>
      </c>
      <c r="D46" s="43">
        <f t="shared" si="37"/>
        <v>12011.7</v>
      </c>
      <c r="E46" s="117">
        <f>RCFs!C$43</f>
        <v>43.679000000000002</v>
      </c>
      <c r="F46" s="46">
        <f t="shared" si="38"/>
        <v>3454.8250000000003</v>
      </c>
      <c r="G46" s="117">
        <f>RCFs!C$5</f>
        <v>12.563000000000001</v>
      </c>
      <c r="H46" s="46">
        <f t="shared" si="39"/>
        <v>3454.8250000000003</v>
      </c>
      <c r="I46" s="117">
        <f>RCFs!C$5</f>
        <v>12.563000000000001</v>
      </c>
      <c r="J46" s="111">
        <f t="shared" si="52"/>
        <v>3800.3</v>
      </c>
      <c r="K46" s="111">
        <f t="shared" si="52"/>
        <v>4664</v>
      </c>
      <c r="L46" s="111">
        <f t="shared" si="52"/>
        <v>5182.2</v>
      </c>
      <c r="M46" s="111">
        <f t="shared" si="52"/>
        <v>6909.7</v>
      </c>
      <c r="N46" s="111">
        <f t="shared" si="52"/>
        <v>7427.9</v>
      </c>
      <c r="O46" s="43">
        <f t="shared" si="40"/>
        <v>3390.7</v>
      </c>
      <c r="P46" s="121">
        <f>RCFs!C$7</f>
        <v>12.33</v>
      </c>
      <c r="Q46" s="111">
        <f t="shared" si="32"/>
        <v>4407.8999999999996</v>
      </c>
      <c r="R46" s="111">
        <f t="shared" si="32"/>
        <v>5086</v>
      </c>
      <c r="S46" s="43">
        <f t="shared" si="41"/>
        <v>3354.7</v>
      </c>
      <c r="T46" s="121">
        <f>RCFs!C$9</f>
        <v>12.199</v>
      </c>
      <c r="U46" s="43">
        <f t="shared" si="42"/>
        <v>3354.7</v>
      </c>
      <c r="V46" s="121">
        <f t="shared" si="43"/>
        <v>12.199</v>
      </c>
      <c r="W46" s="111">
        <f t="shared" si="33"/>
        <v>3690.1</v>
      </c>
      <c r="X46" s="111">
        <f t="shared" si="33"/>
        <v>4595.8999999999996</v>
      </c>
      <c r="Y46" s="111">
        <f t="shared" si="33"/>
        <v>5434.6</v>
      </c>
      <c r="Z46" s="111">
        <f t="shared" si="33"/>
        <v>4931.3999999999996</v>
      </c>
      <c r="AA46" s="111">
        <f t="shared" si="33"/>
        <v>7279.6</v>
      </c>
      <c r="AB46" s="111">
        <f t="shared" si="33"/>
        <v>10064.1</v>
      </c>
      <c r="AC46" s="43">
        <f t="shared" si="44"/>
        <v>3393.5</v>
      </c>
      <c r="AD46" s="121">
        <f>RCFs!C$13</f>
        <v>12.34</v>
      </c>
      <c r="AE46" s="111">
        <f t="shared" si="34"/>
        <v>5599.3</v>
      </c>
      <c r="AF46" s="111">
        <f t="shared" si="34"/>
        <v>7126.4</v>
      </c>
      <c r="AG46" s="111">
        <f t="shared" si="34"/>
        <v>10180.5</v>
      </c>
      <c r="AH46" s="43">
        <f t="shared" si="45"/>
        <v>3426.5</v>
      </c>
      <c r="AI46" s="121">
        <f>RCFs!C$31</f>
        <v>12.46</v>
      </c>
      <c r="AJ46" s="43">
        <f t="shared" si="46"/>
        <v>0</v>
      </c>
      <c r="AK46" s="121"/>
      <c r="AL46" s="43">
        <f t="shared" si="47"/>
        <v>3526.8</v>
      </c>
      <c r="AM46" s="121">
        <f>RCFs!C$33</f>
        <v>12.824999999999999</v>
      </c>
      <c r="AN46" s="111">
        <f t="shared" si="35"/>
        <v>5090.3</v>
      </c>
      <c r="AO46" s="43">
        <f t="shared" si="48"/>
        <v>3553</v>
      </c>
      <c r="AP46" s="121">
        <f>RCFs!C$35</f>
        <v>12.92</v>
      </c>
      <c r="AQ46" s="111">
        <f t="shared" si="36"/>
        <v>4263.6000000000004</v>
      </c>
      <c r="AR46" s="111">
        <f t="shared" si="36"/>
        <v>4796.5</v>
      </c>
      <c r="AS46" s="43">
        <f t="shared" si="49"/>
        <v>3605.2</v>
      </c>
      <c r="AT46" s="121">
        <f>RCFs!C$37</f>
        <v>13.11</v>
      </c>
      <c r="AU46" s="43">
        <f t="shared" si="50"/>
        <v>3533.7</v>
      </c>
      <c r="AV46" s="121">
        <f>RCFs!C$39</f>
        <v>12.85</v>
      </c>
      <c r="AW46" s="43">
        <f t="shared" si="51"/>
        <v>3487.5</v>
      </c>
      <c r="AX46" s="121">
        <f>RCFs!C$41</f>
        <v>12.682</v>
      </c>
    </row>
    <row r="47" spans="1:50" ht="25.5" x14ac:dyDescent="0.2">
      <c r="A47" s="51" t="s">
        <v>52</v>
      </c>
      <c r="B47" s="49" t="s">
        <v>69</v>
      </c>
      <c r="C47" s="50">
        <v>160</v>
      </c>
      <c r="D47" s="43">
        <f t="shared" si="37"/>
        <v>6988.6</v>
      </c>
      <c r="E47" s="117">
        <f>RCFs!C$43</f>
        <v>43.679000000000002</v>
      </c>
      <c r="F47" s="46">
        <f t="shared" si="38"/>
        <v>2010.0800000000002</v>
      </c>
      <c r="G47" s="117">
        <f>RCFs!C$5</f>
        <v>12.563000000000001</v>
      </c>
      <c r="H47" s="46">
        <f t="shared" si="39"/>
        <v>2010.0800000000002</v>
      </c>
      <c r="I47" s="117">
        <f>RCFs!C$5</f>
        <v>12.563000000000001</v>
      </c>
      <c r="J47" s="111">
        <f t="shared" si="52"/>
        <v>2211.1</v>
      </c>
      <c r="K47" s="111">
        <f t="shared" si="52"/>
        <v>2713.6</v>
      </c>
      <c r="L47" s="111">
        <f t="shared" si="52"/>
        <v>3015.1</v>
      </c>
      <c r="M47" s="111">
        <f t="shared" si="52"/>
        <v>4020.2</v>
      </c>
      <c r="N47" s="111">
        <f t="shared" si="52"/>
        <v>4321.7</v>
      </c>
      <c r="O47" s="43">
        <f t="shared" si="40"/>
        <v>1972.8</v>
      </c>
      <c r="P47" s="121">
        <f>RCFs!C$7</f>
        <v>12.33</v>
      </c>
      <c r="Q47" s="111">
        <f t="shared" ref="Q47:R110" si="53">ROUNDDOWN($O47*Q$6,1)</f>
        <v>2564.6</v>
      </c>
      <c r="R47" s="111">
        <f t="shared" si="53"/>
        <v>2959.2</v>
      </c>
      <c r="S47" s="43">
        <f t="shared" si="41"/>
        <v>1951.8</v>
      </c>
      <c r="T47" s="121">
        <f>RCFs!C$9</f>
        <v>12.199</v>
      </c>
      <c r="U47" s="43">
        <f t="shared" si="42"/>
        <v>1951.8</v>
      </c>
      <c r="V47" s="121">
        <f t="shared" si="43"/>
        <v>12.199</v>
      </c>
      <c r="W47" s="111">
        <f t="shared" ref="W47:AB89" si="54">ROUNDDOWN($U47*W$6,1)</f>
        <v>2146.9</v>
      </c>
      <c r="X47" s="111">
        <f t="shared" si="54"/>
        <v>2673.9</v>
      </c>
      <c r="Y47" s="111">
        <f t="shared" si="54"/>
        <v>3161.9</v>
      </c>
      <c r="Z47" s="111">
        <f t="shared" si="54"/>
        <v>2869.1</v>
      </c>
      <c r="AA47" s="111">
        <f t="shared" si="54"/>
        <v>4235.3999999999996</v>
      </c>
      <c r="AB47" s="111">
        <f t="shared" si="54"/>
        <v>5855.4</v>
      </c>
      <c r="AC47" s="43">
        <f t="shared" si="44"/>
        <v>1974.4</v>
      </c>
      <c r="AD47" s="121">
        <f>RCFs!C$13</f>
        <v>12.34</v>
      </c>
      <c r="AE47" s="111">
        <f t="shared" si="34"/>
        <v>3257.8</v>
      </c>
      <c r="AF47" s="111">
        <f t="shared" si="34"/>
        <v>4146.2</v>
      </c>
      <c r="AG47" s="111">
        <f t="shared" si="34"/>
        <v>5923.2</v>
      </c>
      <c r="AH47" s="43">
        <f t="shared" si="45"/>
        <v>1993.6</v>
      </c>
      <c r="AI47" s="121">
        <f>RCFs!C$31</f>
        <v>12.46</v>
      </c>
      <c r="AJ47" s="43">
        <f t="shared" si="46"/>
        <v>0</v>
      </c>
      <c r="AK47" s="121"/>
      <c r="AL47" s="43">
        <f t="shared" si="47"/>
        <v>2052</v>
      </c>
      <c r="AM47" s="121">
        <f>RCFs!C$33</f>
        <v>12.824999999999999</v>
      </c>
      <c r="AN47" s="111">
        <f t="shared" si="35"/>
        <v>2961.6</v>
      </c>
      <c r="AO47" s="43">
        <f t="shared" si="48"/>
        <v>2067.1999999999998</v>
      </c>
      <c r="AP47" s="121">
        <f>RCFs!C$35</f>
        <v>12.92</v>
      </c>
      <c r="AQ47" s="111">
        <f t="shared" ref="AQ47:AR110" si="55">ROUNDDOWN($AO47*AQ$6,1)</f>
        <v>2480.6</v>
      </c>
      <c r="AR47" s="111">
        <f t="shared" si="55"/>
        <v>2790.7</v>
      </c>
      <c r="AS47" s="43">
        <f t="shared" si="49"/>
        <v>2097.6</v>
      </c>
      <c r="AT47" s="121">
        <f>RCFs!C$37</f>
        <v>13.11</v>
      </c>
      <c r="AU47" s="43">
        <f t="shared" si="50"/>
        <v>2056</v>
      </c>
      <c r="AV47" s="121">
        <f>RCFs!C$39</f>
        <v>12.85</v>
      </c>
      <c r="AW47" s="43">
        <f t="shared" si="51"/>
        <v>2029.1</v>
      </c>
      <c r="AX47" s="121">
        <f>RCFs!C$41</f>
        <v>12.682</v>
      </c>
    </row>
    <row r="48" spans="1:50" x14ac:dyDescent="0.2">
      <c r="A48" s="51" t="s">
        <v>35</v>
      </c>
      <c r="B48" s="49" t="s">
        <v>70</v>
      </c>
      <c r="C48" s="63">
        <v>30</v>
      </c>
      <c r="D48" s="43">
        <f t="shared" si="37"/>
        <v>1310.4000000000001</v>
      </c>
      <c r="E48" s="117">
        <f>RCFs!C$43</f>
        <v>43.679000000000002</v>
      </c>
      <c r="F48" s="46">
        <f t="shared" si="38"/>
        <v>376.89000000000004</v>
      </c>
      <c r="G48" s="117">
        <f>RCFs!C$5</f>
        <v>12.563000000000001</v>
      </c>
      <c r="H48" s="46">
        <f t="shared" si="39"/>
        <v>376.89000000000004</v>
      </c>
      <c r="I48" s="117">
        <f>RCFs!C$5</f>
        <v>12.563000000000001</v>
      </c>
      <c r="J48" s="111">
        <f t="shared" si="52"/>
        <v>414.6</v>
      </c>
      <c r="K48" s="111">
        <f t="shared" si="52"/>
        <v>508.8</v>
      </c>
      <c r="L48" s="111">
        <f t="shared" si="52"/>
        <v>565.29999999999995</v>
      </c>
      <c r="M48" s="111">
        <f t="shared" si="52"/>
        <v>753.8</v>
      </c>
      <c r="N48" s="111">
        <f t="shared" si="52"/>
        <v>810.3</v>
      </c>
      <c r="O48" s="43">
        <f t="shared" si="40"/>
        <v>369.9</v>
      </c>
      <c r="P48" s="121">
        <f>RCFs!C$7</f>
        <v>12.33</v>
      </c>
      <c r="Q48" s="111">
        <f t="shared" si="53"/>
        <v>480.8</v>
      </c>
      <c r="R48" s="111">
        <f t="shared" si="53"/>
        <v>554.79999999999995</v>
      </c>
      <c r="S48" s="43">
        <f t="shared" si="41"/>
        <v>346.8</v>
      </c>
      <c r="T48" s="121">
        <f>RCFs!C$9/1.055</f>
        <v>11.56303317535545</v>
      </c>
      <c r="U48" s="43">
        <f t="shared" si="42"/>
        <v>365.9</v>
      </c>
      <c r="V48" s="121">
        <f>T48*1.055</f>
        <v>12.199</v>
      </c>
      <c r="W48" s="111">
        <f t="shared" si="54"/>
        <v>402.4</v>
      </c>
      <c r="X48" s="111">
        <f t="shared" si="54"/>
        <v>501.2</v>
      </c>
      <c r="Y48" s="111">
        <f t="shared" si="54"/>
        <v>592.70000000000005</v>
      </c>
      <c r="Z48" s="111">
        <f t="shared" si="54"/>
        <v>537.79999999999995</v>
      </c>
      <c r="AA48" s="111">
        <f t="shared" si="54"/>
        <v>794</v>
      </c>
      <c r="AB48" s="111">
        <f t="shared" si="54"/>
        <v>1097.7</v>
      </c>
      <c r="AC48" s="43">
        <f t="shared" si="44"/>
        <v>370.2</v>
      </c>
      <c r="AD48" s="121">
        <f>RCFs!C$13</f>
        <v>12.34</v>
      </c>
      <c r="AE48" s="111">
        <f t="shared" si="34"/>
        <v>610.79999999999995</v>
      </c>
      <c r="AF48" s="111">
        <f t="shared" si="34"/>
        <v>777.4</v>
      </c>
      <c r="AG48" s="111">
        <f t="shared" si="34"/>
        <v>1110.5999999999999</v>
      </c>
      <c r="AH48" s="43">
        <f t="shared" si="45"/>
        <v>373.8</v>
      </c>
      <c r="AI48" s="121">
        <f>RCFs!C$31</f>
        <v>12.46</v>
      </c>
      <c r="AJ48" s="43">
        <f t="shared" si="46"/>
        <v>0</v>
      </c>
      <c r="AK48" s="121"/>
      <c r="AL48" s="43">
        <f t="shared" si="47"/>
        <v>384.7</v>
      </c>
      <c r="AM48" s="121">
        <f>RCFs!C$33</f>
        <v>12.824999999999999</v>
      </c>
      <c r="AN48" s="111">
        <f t="shared" si="35"/>
        <v>555.29999999999995</v>
      </c>
      <c r="AO48" s="43">
        <f t="shared" si="48"/>
        <v>387.6</v>
      </c>
      <c r="AP48" s="121">
        <f>RCFs!C$35</f>
        <v>12.92</v>
      </c>
      <c r="AQ48" s="111">
        <f t="shared" si="55"/>
        <v>465.1</v>
      </c>
      <c r="AR48" s="111">
        <f t="shared" si="55"/>
        <v>523.20000000000005</v>
      </c>
      <c r="AS48" s="43">
        <f t="shared" si="49"/>
        <v>393.3</v>
      </c>
      <c r="AT48" s="121">
        <f>RCFs!C$37</f>
        <v>13.11</v>
      </c>
      <c r="AU48" s="43">
        <f t="shared" si="50"/>
        <v>385.5</v>
      </c>
      <c r="AV48" s="121">
        <f>RCFs!C$39</f>
        <v>12.85</v>
      </c>
      <c r="AW48" s="43">
        <f t="shared" si="51"/>
        <v>380.4</v>
      </c>
      <c r="AX48" s="121">
        <f>RCFs!C$41</f>
        <v>12.682</v>
      </c>
    </row>
    <row r="49" spans="1:50" x14ac:dyDescent="0.2">
      <c r="A49" s="51">
        <v>1205</v>
      </c>
      <c r="B49" s="49" t="s">
        <v>71</v>
      </c>
      <c r="C49" s="63">
        <v>100</v>
      </c>
      <c r="D49" s="43">
        <f t="shared" si="37"/>
        <v>4367.8999999999996</v>
      </c>
      <c r="E49" s="117">
        <f>RCFs!C$43</f>
        <v>43.679000000000002</v>
      </c>
      <c r="F49" s="46">
        <f t="shared" si="38"/>
        <v>1256.3</v>
      </c>
      <c r="G49" s="117">
        <f>RCFs!C$5</f>
        <v>12.563000000000001</v>
      </c>
      <c r="H49" s="46">
        <f t="shared" si="39"/>
        <v>1256.3</v>
      </c>
      <c r="I49" s="117">
        <f>RCFs!C$5</f>
        <v>12.563000000000001</v>
      </c>
      <c r="J49" s="111">
        <f t="shared" si="52"/>
        <v>1381.9</v>
      </c>
      <c r="K49" s="111">
        <f t="shared" si="52"/>
        <v>1696</v>
      </c>
      <c r="L49" s="111">
        <f t="shared" si="52"/>
        <v>1884.5</v>
      </c>
      <c r="M49" s="111">
        <f t="shared" si="52"/>
        <v>2512.6</v>
      </c>
      <c r="N49" s="111">
        <f t="shared" si="52"/>
        <v>2701</v>
      </c>
      <c r="O49" s="43">
        <f t="shared" si="40"/>
        <v>1233</v>
      </c>
      <c r="P49" s="121">
        <f>RCFs!C$7</f>
        <v>12.33</v>
      </c>
      <c r="Q49" s="111">
        <f t="shared" si="53"/>
        <v>1602.9</v>
      </c>
      <c r="R49" s="111">
        <f t="shared" si="53"/>
        <v>1849.5</v>
      </c>
      <c r="S49" s="43">
        <f t="shared" si="41"/>
        <v>1156.3</v>
      </c>
      <c r="T49" s="121">
        <f>RCFs!C$9/1.055</f>
        <v>11.56303317535545</v>
      </c>
      <c r="U49" s="43">
        <f t="shared" si="42"/>
        <v>1219.9000000000001</v>
      </c>
      <c r="V49" s="121">
        <f t="shared" ref="V49:V54" si="56">T49*1.055</f>
        <v>12.199</v>
      </c>
      <c r="W49" s="111">
        <f t="shared" si="54"/>
        <v>1341.8</v>
      </c>
      <c r="X49" s="111">
        <f t="shared" si="54"/>
        <v>1671.2</v>
      </c>
      <c r="Y49" s="111">
        <f t="shared" si="54"/>
        <v>1976.2</v>
      </c>
      <c r="Z49" s="111">
        <f t="shared" si="54"/>
        <v>1793.2</v>
      </c>
      <c r="AA49" s="111">
        <f t="shared" si="54"/>
        <v>2647.1</v>
      </c>
      <c r="AB49" s="111">
        <f t="shared" si="54"/>
        <v>3659.7</v>
      </c>
      <c r="AC49" s="43">
        <f t="shared" si="44"/>
        <v>1234</v>
      </c>
      <c r="AD49" s="121">
        <f>RCFs!C$13</f>
        <v>12.34</v>
      </c>
      <c r="AE49" s="111">
        <f t="shared" si="34"/>
        <v>2036.1</v>
      </c>
      <c r="AF49" s="111">
        <f t="shared" si="34"/>
        <v>2591.4</v>
      </c>
      <c r="AG49" s="111">
        <f t="shared" si="34"/>
        <v>3702</v>
      </c>
      <c r="AH49" s="43">
        <f t="shared" si="45"/>
        <v>1246</v>
      </c>
      <c r="AI49" s="121">
        <f>RCFs!C$31</f>
        <v>12.46</v>
      </c>
      <c r="AJ49" s="43">
        <f t="shared" si="46"/>
        <v>0</v>
      </c>
      <c r="AK49" s="121"/>
      <c r="AL49" s="43">
        <f t="shared" si="47"/>
        <v>1282.5</v>
      </c>
      <c r="AM49" s="121">
        <f>RCFs!C$33</f>
        <v>12.824999999999999</v>
      </c>
      <c r="AN49" s="111">
        <f t="shared" si="35"/>
        <v>1851</v>
      </c>
      <c r="AO49" s="43">
        <f t="shared" si="48"/>
        <v>1292</v>
      </c>
      <c r="AP49" s="121">
        <f>RCFs!C$35</f>
        <v>12.92</v>
      </c>
      <c r="AQ49" s="111">
        <f t="shared" si="55"/>
        <v>1550.4</v>
      </c>
      <c r="AR49" s="111">
        <f t="shared" si="55"/>
        <v>1744.2</v>
      </c>
      <c r="AS49" s="43">
        <f t="shared" si="49"/>
        <v>1311</v>
      </c>
      <c r="AT49" s="121">
        <f>RCFs!C$37</f>
        <v>13.11</v>
      </c>
      <c r="AU49" s="43">
        <f t="shared" si="50"/>
        <v>1285</v>
      </c>
      <c r="AV49" s="121">
        <f>RCFs!C$39</f>
        <v>12.85</v>
      </c>
      <c r="AW49" s="43">
        <f t="shared" si="51"/>
        <v>1268.2</v>
      </c>
      <c r="AX49" s="121">
        <f>RCFs!C$41</f>
        <v>12.682</v>
      </c>
    </row>
    <row r="50" spans="1:50" ht="25.5" x14ac:dyDescent="0.2">
      <c r="A50" s="51">
        <v>1206</v>
      </c>
      <c r="B50" s="49" t="s">
        <v>72</v>
      </c>
      <c r="C50" s="63">
        <v>50</v>
      </c>
      <c r="D50" s="43">
        <f t="shared" si="37"/>
        <v>2184</v>
      </c>
      <c r="E50" s="117">
        <f>RCFs!C$43</f>
        <v>43.679000000000002</v>
      </c>
      <c r="F50" s="46">
        <f t="shared" si="38"/>
        <v>628.15</v>
      </c>
      <c r="G50" s="117">
        <f>RCFs!C$5</f>
        <v>12.563000000000001</v>
      </c>
      <c r="H50" s="46">
        <f t="shared" si="39"/>
        <v>628.15</v>
      </c>
      <c r="I50" s="117">
        <f>RCFs!C$5</f>
        <v>12.563000000000001</v>
      </c>
      <c r="J50" s="111">
        <f t="shared" si="52"/>
        <v>691</v>
      </c>
      <c r="K50" s="111">
        <f t="shared" si="52"/>
        <v>848</v>
      </c>
      <c r="L50" s="111">
        <f t="shared" si="52"/>
        <v>942.2</v>
      </c>
      <c r="M50" s="111">
        <f t="shared" si="52"/>
        <v>1256.3</v>
      </c>
      <c r="N50" s="111">
        <f t="shared" si="52"/>
        <v>1350.5</v>
      </c>
      <c r="O50" s="43">
        <f t="shared" si="40"/>
        <v>616.5</v>
      </c>
      <c r="P50" s="121">
        <f>RCFs!C$7</f>
        <v>12.33</v>
      </c>
      <c r="Q50" s="111">
        <f t="shared" si="53"/>
        <v>801.4</v>
      </c>
      <c r="R50" s="111">
        <f t="shared" si="53"/>
        <v>924.7</v>
      </c>
      <c r="S50" s="43">
        <f t="shared" si="41"/>
        <v>578.1</v>
      </c>
      <c r="T50" s="121">
        <f>RCFs!C$9/1.055</f>
        <v>11.56303317535545</v>
      </c>
      <c r="U50" s="43">
        <f t="shared" si="42"/>
        <v>609.9</v>
      </c>
      <c r="V50" s="121">
        <f t="shared" si="56"/>
        <v>12.199</v>
      </c>
      <c r="W50" s="111">
        <f t="shared" si="54"/>
        <v>670.8</v>
      </c>
      <c r="X50" s="111">
        <f t="shared" si="54"/>
        <v>835.5</v>
      </c>
      <c r="Y50" s="111">
        <f t="shared" si="54"/>
        <v>988</v>
      </c>
      <c r="Z50" s="111">
        <f t="shared" si="54"/>
        <v>896.5</v>
      </c>
      <c r="AA50" s="111">
        <f t="shared" si="54"/>
        <v>1323.4</v>
      </c>
      <c r="AB50" s="111">
        <f t="shared" si="54"/>
        <v>1829.7</v>
      </c>
      <c r="AC50" s="43">
        <f t="shared" si="44"/>
        <v>617</v>
      </c>
      <c r="AD50" s="121">
        <f>RCFs!C$13</f>
        <v>12.34</v>
      </c>
      <c r="AE50" s="111">
        <f t="shared" si="34"/>
        <v>1018.1</v>
      </c>
      <c r="AF50" s="111">
        <f t="shared" si="34"/>
        <v>1295.7</v>
      </c>
      <c r="AG50" s="111">
        <f t="shared" si="34"/>
        <v>1851</v>
      </c>
      <c r="AH50" s="43">
        <f t="shared" si="45"/>
        <v>623</v>
      </c>
      <c r="AI50" s="121">
        <f>RCFs!C$31</f>
        <v>12.46</v>
      </c>
      <c r="AJ50" s="43">
        <f t="shared" si="46"/>
        <v>0</v>
      </c>
      <c r="AK50" s="121"/>
      <c r="AL50" s="43">
        <f t="shared" si="47"/>
        <v>641.20000000000005</v>
      </c>
      <c r="AM50" s="121">
        <f>RCFs!C$33</f>
        <v>12.824999999999999</v>
      </c>
      <c r="AN50" s="111">
        <f t="shared" si="35"/>
        <v>925.5</v>
      </c>
      <c r="AO50" s="43">
        <f t="shared" si="48"/>
        <v>646</v>
      </c>
      <c r="AP50" s="121">
        <f>RCFs!C$35</f>
        <v>12.92</v>
      </c>
      <c r="AQ50" s="111">
        <f t="shared" si="55"/>
        <v>775.2</v>
      </c>
      <c r="AR50" s="111">
        <f t="shared" si="55"/>
        <v>872.1</v>
      </c>
      <c r="AS50" s="43">
        <f t="shared" si="49"/>
        <v>655.5</v>
      </c>
      <c r="AT50" s="121">
        <f>RCFs!C$37</f>
        <v>13.11</v>
      </c>
      <c r="AU50" s="43">
        <f t="shared" si="50"/>
        <v>642.5</v>
      </c>
      <c r="AV50" s="121">
        <f>RCFs!C$39</f>
        <v>12.85</v>
      </c>
      <c r="AW50" s="43">
        <f t="shared" si="51"/>
        <v>634.1</v>
      </c>
      <c r="AX50" s="121">
        <f>RCFs!C$41</f>
        <v>12.682</v>
      </c>
    </row>
    <row r="51" spans="1:50" ht="63.75" x14ac:dyDescent="0.2">
      <c r="A51" s="133" t="s">
        <v>229</v>
      </c>
      <c r="B51" s="134" t="s">
        <v>230</v>
      </c>
      <c r="C51" s="135">
        <v>30</v>
      </c>
      <c r="D51" s="43">
        <f t="shared" si="37"/>
        <v>1310.4000000000001</v>
      </c>
      <c r="E51" s="117">
        <f>RCFs!C$43</f>
        <v>43.679000000000002</v>
      </c>
      <c r="F51" s="46">
        <f t="shared" si="38"/>
        <v>376.89000000000004</v>
      </c>
      <c r="G51" s="117">
        <f>RCFs!C$5</f>
        <v>12.563000000000001</v>
      </c>
      <c r="H51" s="46">
        <f t="shared" si="39"/>
        <v>376.89000000000004</v>
      </c>
      <c r="I51" s="117">
        <f>RCFs!C$5</f>
        <v>12.563000000000001</v>
      </c>
      <c r="J51" s="111">
        <f t="shared" ref="J51:N60" si="57">ROUND($C51*$I51*J$6,1)</f>
        <v>414.6</v>
      </c>
      <c r="K51" s="111">
        <f t="shared" si="57"/>
        <v>508.8</v>
      </c>
      <c r="L51" s="111">
        <f t="shared" si="57"/>
        <v>565.29999999999995</v>
      </c>
      <c r="M51" s="111">
        <f t="shared" si="57"/>
        <v>753.8</v>
      </c>
      <c r="N51" s="111">
        <f t="shared" si="57"/>
        <v>810.3</v>
      </c>
      <c r="O51" s="43">
        <f t="shared" si="40"/>
        <v>369.9</v>
      </c>
      <c r="P51" s="121">
        <f>RCFs!C$7</f>
        <v>12.33</v>
      </c>
      <c r="Q51" s="111">
        <f t="shared" si="53"/>
        <v>480.8</v>
      </c>
      <c r="R51" s="111">
        <f t="shared" si="53"/>
        <v>554.79999999999995</v>
      </c>
      <c r="S51" s="43">
        <f t="shared" si="41"/>
        <v>346.8</v>
      </c>
      <c r="T51" s="121">
        <f>RCFs!C$9/1.055</f>
        <v>11.56303317535545</v>
      </c>
      <c r="U51" s="43">
        <f t="shared" si="42"/>
        <v>365.9</v>
      </c>
      <c r="V51" s="121">
        <f t="shared" si="56"/>
        <v>12.199</v>
      </c>
      <c r="W51" s="111">
        <f t="shared" si="54"/>
        <v>402.4</v>
      </c>
      <c r="X51" s="111">
        <f t="shared" si="54"/>
        <v>501.2</v>
      </c>
      <c r="Y51" s="111">
        <f t="shared" si="54"/>
        <v>592.70000000000005</v>
      </c>
      <c r="Z51" s="111">
        <f t="shared" si="54"/>
        <v>537.79999999999995</v>
      </c>
      <c r="AA51" s="111">
        <f t="shared" si="54"/>
        <v>794</v>
      </c>
      <c r="AB51" s="111">
        <f t="shared" si="54"/>
        <v>1097.7</v>
      </c>
      <c r="AC51" s="43">
        <f t="shared" si="44"/>
        <v>370.2</v>
      </c>
      <c r="AD51" s="121">
        <f>RCFs!C$13</f>
        <v>12.34</v>
      </c>
      <c r="AE51" s="111">
        <f t="shared" ref="AE51:AG114" si="58">ROUND($AC51*AE$6,1)</f>
        <v>610.79999999999995</v>
      </c>
      <c r="AF51" s="111">
        <f t="shared" si="58"/>
        <v>777.4</v>
      </c>
      <c r="AG51" s="111">
        <f t="shared" si="58"/>
        <v>1110.5999999999999</v>
      </c>
      <c r="AH51" s="43">
        <f t="shared" si="45"/>
        <v>373.8</v>
      </c>
      <c r="AI51" s="121">
        <f>RCFs!C$31</f>
        <v>12.46</v>
      </c>
      <c r="AJ51" s="43">
        <f t="shared" si="46"/>
        <v>0</v>
      </c>
      <c r="AK51" s="121"/>
      <c r="AL51" s="43">
        <f t="shared" si="47"/>
        <v>384.7</v>
      </c>
      <c r="AM51" s="121">
        <f>RCFs!C$33</f>
        <v>12.824999999999999</v>
      </c>
      <c r="AN51" s="111">
        <f t="shared" si="35"/>
        <v>555.29999999999995</v>
      </c>
      <c r="AO51" s="43">
        <f t="shared" si="48"/>
        <v>387.6</v>
      </c>
      <c r="AP51" s="121">
        <f>RCFs!C$35</f>
        <v>12.92</v>
      </c>
      <c r="AQ51" s="111">
        <f t="shared" si="55"/>
        <v>465.1</v>
      </c>
      <c r="AR51" s="111">
        <f t="shared" si="55"/>
        <v>523.20000000000005</v>
      </c>
      <c r="AS51" s="43">
        <f t="shared" si="49"/>
        <v>393.3</v>
      </c>
      <c r="AT51" s="121">
        <f>RCFs!C$37</f>
        <v>13.11</v>
      </c>
      <c r="AU51" s="43">
        <f t="shared" si="50"/>
        <v>385.5</v>
      </c>
      <c r="AV51" s="121">
        <f>RCFs!C$39</f>
        <v>12.85</v>
      </c>
      <c r="AW51" s="43">
        <f t="shared" si="51"/>
        <v>380.4</v>
      </c>
      <c r="AX51" s="121">
        <f>RCFs!C$41</f>
        <v>12.682</v>
      </c>
    </row>
    <row r="52" spans="1:50" ht="25.5" x14ac:dyDescent="0.2">
      <c r="A52" s="51">
        <v>1208</v>
      </c>
      <c r="B52" s="49" t="s">
        <v>167</v>
      </c>
      <c r="C52" s="63">
        <v>137</v>
      </c>
      <c r="D52" s="43">
        <f t="shared" si="37"/>
        <v>5984</v>
      </c>
      <c r="E52" s="117">
        <f>RCFs!C$43</f>
        <v>43.679000000000002</v>
      </c>
      <c r="F52" s="46">
        <f t="shared" si="38"/>
        <v>1721.1310000000001</v>
      </c>
      <c r="G52" s="117">
        <f>RCFs!C$5</f>
        <v>12.563000000000001</v>
      </c>
      <c r="H52" s="46">
        <f t="shared" si="39"/>
        <v>1721.1310000000001</v>
      </c>
      <c r="I52" s="117">
        <f>RCFs!C$5</f>
        <v>12.563000000000001</v>
      </c>
      <c r="J52" s="111">
        <f t="shared" si="57"/>
        <v>1893.2</v>
      </c>
      <c r="K52" s="111">
        <f t="shared" si="57"/>
        <v>2323.5</v>
      </c>
      <c r="L52" s="111">
        <f t="shared" si="57"/>
        <v>2581.6999999999998</v>
      </c>
      <c r="M52" s="111">
        <f t="shared" si="57"/>
        <v>3442.3</v>
      </c>
      <c r="N52" s="111">
        <f t="shared" si="57"/>
        <v>3700.4</v>
      </c>
      <c r="O52" s="43">
        <f t="shared" si="40"/>
        <v>1689.2</v>
      </c>
      <c r="P52" s="121">
        <f>RCFs!C$7</f>
        <v>12.33</v>
      </c>
      <c r="Q52" s="111">
        <f t="shared" si="53"/>
        <v>2195.9</v>
      </c>
      <c r="R52" s="111">
        <f t="shared" si="53"/>
        <v>2533.8000000000002</v>
      </c>
      <c r="S52" s="43">
        <f t="shared" si="41"/>
        <v>1584.1</v>
      </c>
      <c r="T52" s="121">
        <f>RCFs!C$9/1.055</f>
        <v>11.56303317535545</v>
      </c>
      <c r="U52" s="43">
        <f t="shared" si="42"/>
        <v>1671.2</v>
      </c>
      <c r="V52" s="121">
        <f t="shared" si="56"/>
        <v>12.199</v>
      </c>
      <c r="W52" s="111">
        <f t="shared" si="54"/>
        <v>1838.3</v>
      </c>
      <c r="X52" s="111">
        <f t="shared" si="54"/>
        <v>2289.5</v>
      </c>
      <c r="Y52" s="111">
        <f t="shared" si="54"/>
        <v>2707.3</v>
      </c>
      <c r="Z52" s="111">
        <f t="shared" si="54"/>
        <v>2456.6</v>
      </c>
      <c r="AA52" s="111">
        <f t="shared" si="54"/>
        <v>3626.5</v>
      </c>
      <c r="AB52" s="111">
        <f t="shared" si="54"/>
        <v>5013.6000000000004</v>
      </c>
      <c r="AC52" s="43">
        <f t="shared" si="44"/>
        <v>1690.5</v>
      </c>
      <c r="AD52" s="121">
        <f>RCFs!C$13</f>
        <v>12.34</v>
      </c>
      <c r="AE52" s="111">
        <f t="shared" si="58"/>
        <v>2789.3</v>
      </c>
      <c r="AF52" s="111">
        <f t="shared" si="58"/>
        <v>3550.1</v>
      </c>
      <c r="AG52" s="111">
        <f t="shared" si="58"/>
        <v>5071.5</v>
      </c>
      <c r="AH52" s="43">
        <f t="shared" si="45"/>
        <v>1707</v>
      </c>
      <c r="AI52" s="121">
        <f>RCFs!C$31</f>
        <v>12.46</v>
      </c>
      <c r="AJ52" s="43">
        <f t="shared" si="46"/>
        <v>0</v>
      </c>
      <c r="AK52" s="121"/>
      <c r="AL52" s="43">
        <f t="shared" si="47"/>
        <v>1757</v>
      </c>
      <c r="AM52" s="121">
        <f>RCFs!C$33</f>
        <v>12.824999999999999</v>
      </c>
      <c r="AN52" s="111">
        <f t="shared" si="35"/>
        <v>2535.8000000000002</v>
      </c>
      <c r="AO52" s="43">
        <f t="shared" si="48"/>
        <v>1770</v>
      </c>
      <c r="AP52" s="121">
        <f>RCFs!C$35</f>
        <v>12.92</v>
      </c>
      <c r="AQ52" s="111">
        <f t="shared" si="55"/>
        <v>2124</v>
      </c>
      <c r="AR52" s="111">
        <f t="shared" si="55"/>
        <v>2389.5</v>
      </c>
      <c r="AS52" s="43">
        <f t="shared" si="49"/>
        <v>1796</v>
      </c>
      <c r="AT52" s="121">
        <f>RCFs!C$37</f>
        <v>13.11</v>
      </c>
      <c r="AU52" s="43">
        <f t="shared" si="50"/>
        <v>1760.4</v>
      </c>
      <c r="AV52" s="121">
        <f>RCFs!C$39</f>
        <v>12.85</v>
      </c>
      <c r="AW52" s="43">
        <f t="shared" si="51"/>
        <v>1737.4</v>
      </c>
      <c r="AX52" s="121">
        <f>RCFs!C$41</f>
        <v>12.682</v>
      </c>
    </row>
    <row r="53" spans="1:50" ht="25.5" x14ac:dyDescent="0.2">
      <c r="A53" s="51">
        <v>1209</v>
      </c>
      <c r="B53" s="49" t="s">
        <v>73</v>
      </c>
      <c r="C53" s="50">
        <v>58</v>
      </c>
      <c r="D53" s="43">
        <f t="shared" si="37"/>
        <v>2533.4</v>
      </c>
      <c r="E53" s="117">
        <f>RCFs!C$43</f>
        <v>43.679000000000002</v>
      </c>
      <c r="F53" s="46">
        <f t="shared" si="38"/>
        <v>728.654</v>
      </c>
      <c r="G53" s="117">
        <f>RCFs!C$5</f>
        <v>12.563000000000001</v>
      </c>
      <c r="H53" s="46">
        <f t="shared" si="39"/>
        <v>728.654</v>
      </c>
      <c r="I53" s="117">
        <f>RCFs!C$5</f>
        <v>12.563000000000001</v>
      </c>
      <c r="J53" s="111">
        <f t="shared" si="57"/>
        <v>801.5</v>
      </c>
      <c r="K53" s="111">
        <f t="shared" si="57"/>
        <v>983.7</v>
      </c>
      <c r="L53" s="111">
        <f t="shared" si="57"/>
        <v>1093</v>
      </c>
      <c r="M53" s="111">
        <f t="shared" si="57"/>
        <v>1457.3</v>
      </c>
      <c r="N53" s="111">
        <f t="shared" si="57"/>
        <v>1566.6</v>
      </c>
      <c r="O53" s="43">
        <f t="shared" si="40"/>
        <v>715.1</v>
      </c>
      <c r="P53" s="121">
        <f>RCFs!C$7</f>
        <v>12.33</v>
      </c>
      <c r="Q53" s="111">
        <f t="shared" si="53"/>
        <v>929.6</v>
      </c>
      <c r="R53" s="111">
        <f t="shared" si="53"/>
        <v>1072.5999999999999</v>
      </c>
      <c r="S53" s="43">
        <f t="shared" si="41"/>
        <v>670.6</v>
      </c>
      <c r="T53" s="121">
        <f>RCFs!C$9/1.055</f>
        <v>11.56303317535545</v>
      </c>
      <c r="U53" s="43">
        <f t="shared" si="42"/>
        <v>707.5</v>
      </c>
      <c r="V53" s="121">
        <f t="shared" si="56"/>
        <v>12.199</v>
      </c>
      <c r="W53" s="111">
        <f t="shared" si="54"/>
        <v>778.2</v>
      </c>
      <c r="X53" s="111">
        <f t="shared" si="54"/>
        <v>969.2</v>
      </c>
      <c r="Y53" s="111">
        <f t="shared" si="54"/>
        <v>1146.0999999999999</v>
      </c>
      <c r="Z53" s="111">
        <f t="shared" si="54"/>
        <v>1040</v>
      </c>
      <c r="AA53" s="111">
        <f t="shared" si="54"/>
        <v>1535.2</v>
      </c>
      <c r="AB53" s="111">
        <f t="shared" si="54"/>
        <v>2122.5</v>
      </c>
      <c r="AC53" s="43">
        <f t="shared" si="44"/>
        <v>715.7</v>
      </c>
      <c r="AD53" s="121">
        <f>RCFs!C$13</f>
        <v>12.34</v>
      </c>
      <c r="AE53" s="111">
        <f t="shared" si="58"/>
        <v>1180.9000000000001</v>
      </c>
      <c r="AF53" s="111">
        <f t="shared" si="58"/>
        <v>1503</v>
      </c>
      <c r="AG53" s="111">
        <f t="shared" si="58"/>
        <v>2147.1</v>
      </c>
      <c r="AH53" s="43">
        <f t="shared" si="45"/>
        <v>722.6</v>
      </c>
      <c r="AI53" s="121">
        <f>RCFs!C$31</f>
        <v>12.46</v>
      </c>
      <c r="AJ53" s="43">
        <f t="shared" si="46"/>
        <v>0</v>
      </c>
      <c r="AK53" s="121"/>
      <c r="AL53" s="43">
        <f t="shared" si="47"/>
        <v>743.8</v>
      </c>
      <c r="AM53" s="121">
        <f>RCFs!C$33</f>
        <v>12.824999999999999</v>
      </c>
      <c r="AN53" s="111">
        <f t="shared" si="35"/>
        <v>1073.5999999999999</v>
      </c>
      <c r="AO53" s="43">
        <f t="shared" si="48"/>
        <v>749.3</v>
      </c>
      <c r="AP53" s="121">
        <f>RCFs!C$35</f>
        <v>12.92</v>
      </c>
      <c r="AQ53" s="111">
        <f t="shared" si="55"/>
        <v>899.1</v>
      </c>
      <c r="AR53" s="111">
        <f t="shared" si="55"/>
        <v>1011.5</v>
      </c>
      <c r="AS53" s="43">
        <f t="shared" si="49"/>
        <v>760.3</v>
      </c>
      <c r="AT53" s="121">
        <f>RCFs!C$37</f>
        <v>13.11</v>
      </c>
      <c r="AU53" s="43">
        <f t="shared" si="50"/>
        <v>745.3</v>
      </c>
      <c r="AV53" s="121">
        <f>RCFs!C$39</f>
        <v>12.85</v>
      </c>
      <c r="AW53" s="43">
        <f t="shared" si="51"/>
        <v>735.5</v>
      </c>
      <c r="AX53" s="121">
        <f>RCFs!C$41</f>
        <v>12.682</v>
      </c>
    </row>
    <row r="54" spans="1:50" ht="25.5" x14ac:dyDescent="0.2">
      <c r="A54" s="51">
        <v>1210</v>
      </c>
      <c r="B54" s="49" t="s">
        <v>74</v>
      </c>
      <c r="C54" s="63">
        <v>50</v>
      </c>
      <c r="D54" s="43">
        <f t="shared" si="37"/>
        <v>2184</v>
      </c>
      <c r="E54" s="117">
        <f>RCFs!C$43</f>
        <v>43.679000000000002</v>
      </c>
      <c r="F54" s="46">
        <f t="shared" si="38"/>
        <v>628.15</v>
      </c>
      <c r="G54" s="117">
        <f>RCFs!C$5</f>
        <v>12.563000000000001</v>
      </c>
      <c r="H54" s="46">
        <f t="shared" si="39"/>
        <v>628.15</v>
      </c>
      <c r="I54" s="117">
        <f>RCFs!C$5</f>
        <v>12.563000000000001</v>
      </c>
      <c r="J54" s="111">
        <f t="shared" si="57"/>
        <v>691</v>
      </c>
      <c r="K54" s="111">
        <f t="shared" si="57"/>
        <v>848</v>
      </c>
      <c r="L54" s="111">
        <f t="shared" si="57"/>
        <v>942.2</v>
      </c>
      <c r="M54" s="111">
        <f t="shared" si="57"/>
        <v>1256.3</v>
      </c>
      <c r="N54" s="111">
        <f t="shared" si="57"/>
        <v>1350.5</v>
      </c>
      <c r="O54" s="43">
        <f t="shared" si="40"/>
        <v>616.5</v>
      </c>
      <c r="P54" s="121">
        <f>RCFs!C$7</f>
        <v>12.33</v>
      </c>
      <c r="Q54" s="111">
        <f t="shared" si="53"/>
        <v>801.4</v>
      </c>
      <c r="R54" s="111">
        <f t="shared" si="53"/>
        <v>924.7</v>
      </c>
      <c r="S54" s="43">
        <f t="shared" si="41"/>
        <v>578.1</v>
      </c>
      <c r="T54" s="121">
        <f>RCFs!C$9/1.055</f>
        <v>11.56303317535545</v>
      </c>
      <c r="U54" s="43">
        <f t="shared" si="42"/>
        <v>609.9</v>
      </c>
      <c r="V54" s="121">
        <f t="shared" si="56"/>
        <v>12.199</v>
      </c>
      <c r="W54" s="111">
        <f t="shared" si="54"/>
        <v>670.8</v>
      </c>
      <c r="X54" s="111">
        <f t="shared" si="54"/>
        <v>835.5</v>
      </c>
      <c r="Y54" s="111">
        <f t="shared" si="54"/>
        <v>988</v>
      </c>
      <c r="Z54" s="111">
        <f t="shared" si="54"/>
        <v>896.5</v>
      </c>
      <c r="AA54" s="111">
        <f t="shared" si="54"/>
        <v>1323.4</v>
      </c>
      <c r="AB54" s="111">
        <f t="shared" si="54"/>
        <v>1829.7</v>
      </c>
      <c r="AC54" s="43">
        <f t="shared" si="44"/>
        <v>617</v>
      </c>
      <c r="AD54" s="121">
        <f>RCFs!C$13</f>
        <v>12.34</v>
      </c>
      <c r="AE54" s="111">
        <f t="shared" si="58"/>
        <v>1018.1</v>
      </c>
      <c r="AF54" s="111">
        <f t="shared" si="58"/>
        <v>1295.7</v>
      </c>
      <c r="AG54" s="111">
        <f t="shared" si="58"/>
        <v>1851</v>
      </c>
      <c r="AH54" s="43">
        <f t="shared" si="45"/>
        <v>623</v>
      </c>
      <c r="AI54" s="121">
        <f>RCFs!C$31</f>
        <v>12.46</v>
      </c>
      <c r="AJ54" s="43">
        <f t="shared" si="46"/>
        <v>0</v>
      </c>
      <c r="AK54" s="121"/>
      <c r="AL54" s="43">
        <f t="shared" si="47"/>
        <v>641.20000000000005</v>
      </c>
      <c r="AM54" s="121">
        <f>RCFs!C$33</f>
        <v>12.824999999999999</v>
      </c>
      <c r="AN54" s="111">
        <f t="shared" si="35"/>
        <v>925.5</v>
      </c>
      <c r="AO54" s="43">
        <f t="shared" si="48"/>
        <v>646</v>
      </c>
      <c r="AP54" s="121">
        <f>RCFs!C$35</f>
        <v>12.92</v>
      </c>
      <c r="AQ54" s="111">
        <f t="shared" si="55"/>
        <v>775.2</v>
      </c>
      <c r="AR54" s="111">
        <f t="shared" si="55"/>
        <v>872.1</v>
      </c>
      <c r="AS54" s="43">
        <f t="shared" si="49"/>
        <v>655.5</v>
      </c>
      <c r="AT54" s="121">
        <f>RCFs!C$37</f>
        <v>13.11</v>
      </c>
      <c r="AU54" s="43">
        <f t="shared" si="50"/>
        <v>642.5</v>
      </c>
      <c r="AV54" s="121">
        <f>RCFs!C$39</f>
        <v>12.85</v>
      </c>
      <c r="AW54" s="43">
        <f t="shared" si="51"/>
        <v>634.1</v>
      </c>
      <c r="AX54" s="121">
        <f>RCFs!C$41</f>
        <v>12.682</v>
      </c>
    </row>
    <row r="55" spans="1:50" x14ac:dyDescent="0.2">
      <c r="A55" s="51">
        <v>1213</v>
      </c>
      <c r="B55" s="49" t="s">
        <v>75</v>
      </c>
      <c r="C55" s="63">
        <v>50</v>
      </c>
      <c r="D55" s="43">
        <f t="shared" si="37"/>
        <v>2184</v>
      </c>
      <c r="E55" s="117">
        <f>RCFs!C$43</f>
        <v>43.679000000000002</v>
      </c>
      <c r="F55" s="46">
        <f t="shared" si="38"/>
        <v>628.15</v>
      </c>
      <c r="G55" s="117">
        <f>RCFs!C$5</f>
        <v>12.563000000000001</v>
      </c>
      <c r="H55" s="46">
        <f t="shared" si="39"/>
        <v>628.15</v>
      </c>
      <c r="I55" s="117">
        <f>RCFs!C$5</f>
        <v>12.563000000000001</v>
      </c>
      <c r="J55" s="111">
        <f t="shared" si="57"/>
        <v>691</v>
      </c>
      <c r="K55" s="111">
        <f t="shared" si="57"/>
        <v>848</v>
      </c>
      <c r="L55" s="111">
        <f t="shared" si="57"/>
        <v>942.2</v>
      </c>
      <c r="M55" s="111">
        <f t="shared" si="57"/>
        <v>1256.3</v>
      </c>
      <c r="N55" s="111">
        <f t="shared" si="57"/>
        <v>1350.5</v>
      </c>
      <c r="O55" s="43">
        <f t="shared" si="40"/>
        <v>616.5</v>
      </c>
      <c r="P55" s="121">
        <f>RCFs!C$7</f>
        <v>12.33</v>
      </c>
      <c r="Q55" s="111">
        <f t="shared" si="53"/>
        <v>801.4</v>
      </c>
      <c r="R55" s="111">
        <f t="shared" si="53"/>
        <v>924.7</v>
      </c>
      <c r="S55" s="43">
        <f t="shared" si="41"/>
        <v>609.9</v>
      </c>
      <c r="T55" s="121">
        <f>RCFs!C$9</f>
        <v>12.199</v>
      </c>
      <c r="U55" s="43">
        <f t="shared" si="42"/>
        <v>609.9</v>
      </c>
      <c r="V55" s="121">
        <f t="shared" si="43"/>
        <v>12.199</v>
      </c>
      <c r="W55" s="111">
        <f t="shared" si="54"/>
        <v>670.8</v>
      </c>
      <c r="X55" s="111">
        <f t="shared" si="54"/>
        <v>835.5</v>
      </c>
      <c r="Y55" s="111">
        <f t="shared" si="54"/>
        <v>988</v>
      </c>
      <c r="Z55" s="111">
        <f t="shared" si="54"/>
        <v>896.5</v>
      </c>
      <c r="AA55" s="111">
        <f t="shared" si="54"/>
        <v>1323.4</v>
      </c>
      <c r="AB55" s="111">
        <f t="shared" si="54"/>
        <v>1829.7</v>
      </c>
      <c r="AC55" s="43">
        <f t="shared" si="44"/>
        <v>617</v>
      </c>
      <c r="AD55" s="121">
        <f>RCFs!C$13</f>
        <v>12.34</v>
      </c>
      <c r="AE55" s="111">
        <f t="shared" si="58"/>
        <v>1018.1</v>
      </c>
      <c r="AF55" s="111">
        <f t="shared" si="58"/>
        <v>1295.7</v>
      </c>
      <c r="AG55" s="111">
        <f t="shared" si="58"/>
        <v>1851</v>
      </c>
      <c r="AH55" s="43">
        <f t="shared" si="45"/>
        <v>623</v>
      </c>
      <c r="AI55" s="121">
        <f>RCFs!C$31</f>
        <v>12.46</v>
      </c>
      <c r="AJ55" s="43">
        <f t="shared" si="46"/>
        <v>0</v>
      </c>
      <c r="AK55" s="121"/>
      <c r="AL55" s="43">
        <f t="shared" si="47"/>
        <v>641.20000000000005</v>
      </c>
      <c r="AM55" s="121">
        <f>RCFs!C$33</f>
        <v>12.824999999999999</v>
      </c>
      <c r="AN55" s="111">
        <f t="shared" si="35"/>
        <v>925.5</v>
      </c>
      <c r="AO55" s="43">
        <f t="shared" si="48"/>
        <v>646</v>
      </c>
      <c r="AP55" s="121">
        <f>RCFs!C$35</f>
        <v>12.92</v>
      </c>
      <c r="AQ55" s="111">
        <f t="shared" si="55"/>
        <v>775.2</v>
      </c>
      <c r="AR55" s="111">
        <f t="shared" si="55"/>
        <v>872.1</v>
      </c>
      <c r="AS55" s="43">
        <f t="shared" si="49"/>
        <v>655.5</v>
      </c>
      <c r="AT55" s="121">
        <f>RCFs!C$37</f>
        <v>13.11</v>
      </c>
      <c r="AU55" s="43">
        <f t="shared" si="50"/>
        <v>642.5</v>
      </c>
      <c r="AV55" s="121">
        <f>RCFs!C$39</f>
        <v>12.85</v>
      </c>
      <c r="AW55" s="43">
        <f t="shared" si="51"/>
        <v>634.1</v>
      </c>
      <c r="AX55" s="121">
        <f>RCFs!C$41</f>
        <v>12.682</v>
      </c>
    </row>
    <row r="56" spans="1:50" x14ac:dyDescent="0.2">
      <c r="A56" s="51">
        <v>1218</v>
      </c>
      <c r="B56" s="49" t="s">
        <v>76</v>
      </c>
      <c r="C56" s="50">
        <v>25</v>
      </c>
      <c r="D56" s="43">
        <f t="shared" si="37"/>
        <v>1092</v>
      </c>
      <c r="E56" s="117">
        <f>RCFs!C$43</f>
        <v>43.679000000000002</v>
      </c>
      <c r="F56" s="46">
        <f t="shared" si="38"/>
        <v>314.07499999999999</v>
      </c>
      <c r="G56" s="117">
        <f>RCFs!C$5</f>
        <v>12.563000000000001</v>
      </c>
      <c r="H56" s="46">
        <f t="shared" si="39"/>
        <v>314.07499999999999</v>
      </c>
      <c r="I56" s="117">
        <f>RCFs!C$5</f>
        <v>12.563000000000001</v>
      </c>
      <c r="J56" s="111">
        <f t="shared" si="57"/>
        <v>345.5</v>
      </c>
      <c r="K56" s="111">
        <f t="shared" si="57"/>
        <v>424</v>
      </c>
      <c r="L56" s="111">
        <f t="shared" si="57"/>
        <v>471.1</v>
      </c>
      <c r="M56" s="111">
        <f t="shared" si="57"/>
        <v>628.20000000000005</v>
      </c>
      <c r="N56" s="111">
        <f t="shared" si="57"/>
        <v>675.3</v>
      </c>
      <c r="O56" s="43">
        <f t="shared" si="40"/>
        <v>308.2</v>
      </c>
      <c r="P56" s="121">
        <f>RCFs!C$7</f>
        <v>12.33</v>
      </c>
      <c r="Q56" s="111">
        <f t="shared" si="53"/>
        <v>400.6</v>
      </c>
      <c r="R56" s="111">
        <f t="shared" si="53"/>
        <v>462.3</v>
      </c>
      <c r="S56" s="43">
        <f t="shared" si="41"/>
        <v>304.89999999999998</v>
      </c>
      <c r="T56" s="121">
        <f>RCFs!C$9</f>
        <v>12.199</v>
      </c>
      <c r="U56" s="43">
        <f t="shared" si="42"/>
        <v>304.89999999999998</v>
      </c>
      <c r="V56" s="121">
        <f t="shared" si="43"/>
        <v>12.199</v>
      </c>
      <c r="W56" s="111">
        <f t="shared" si="54"/>
        <v>335.3</v>
      </c>
      <c r="X56" s="111">
        <f t="shared" si="54"/>
        <v>417.7</v>
      </c>
      <c r="Y56" s="111">
        <f t="shared" si="54"/>
        <v>493.9</v>
      </c>
      <c r="Z56" s="111">
        <f t="shared" si="54"/>
        <v>448.2</v>
      </c>
      <c r="AA56" s="111">
        <f t="shared" si="54"/>
        <v>661.6</v>
      </c>
      <c r="AB56" s="111">
        <f t="shared" si="54"/>
        <v>914.7</v>
      </c>
      <c r="AC56" s="43">
        <f t="shared" si="44"/>
        <v>308.5</v>
      </c>
      <c r="AD56" s="121">
        <f>RCFs!C$13</f>
        <v>12.34</v>
      </c>
      <c r="AE56" s="111">
        <f t="shared" si="58"/>
        <v>509</v>
      </c>
      <c r="AF56" s="111">
        <f t="shared" si="58"/>
        <v>647.9</v>
      </c>
      <c r="AG56" s="111">
        <f t="shared" si="58"/>
        <v>925.5</v>
      </c>
      <c r="AH56" s="43">
        <f t="shared" si="45"/>
        <v>311.5</v>
      </c>
      <c r="AI56" s="121">
        <f>RCFs!C$31</f>
        <v>12.46</v>
      </c>
      <c r="AJ56" s="43">
        <f t="shared" si="46"/>
        <v>0</v>
      </c>
      <c r="AK56" s="121"/>
      <c r="AL56" s="43">
        <f t="shared" si="47"/>
        <v>320.60000000000002</v>
      </c>
      <c r="AM56" s="121">
        <f>RCFs!C$33</f>
        <v>12.824999999999999</v>
      </c>
      <c r="AN56" s="111">
        <f t="shared" si="35"/>
        <v>462.8</v>
      </c>
      <c r="AO56" s="43">
        <f t="shared" si="48"/>
        <v>323</v>
      </c>
      <c r="AP56" s="121">
        <f>RCFs!C$35</f>
        <v>12.92</v>
      </c>
      <c r="AQ56" s="111">
        <f t="shared" si="55"/>
        <v>387.6</v>
      </c>
      <c r="AR56" s="111">
        <f t="shared" si="55"/>
        <v>436</v>
      </c>
      <c r="AS56" s="43">
        <f t="shared" si="49"/>
        <v>327.7</v>
      </c>
      <c r="AT56" s="121">
        <f>RCFs!C$37</f>
        <v>13.11</v>
      </c>
      <c r="AU56" s="43">
        <f t="shared" si="50"/>
        <v>321.2</v>
      </c>
      <c r="AV56" s="121">
        <f>RCFs!C$39</f>
        <v>12.85</v>
      </c>
      <c r="AW56" s="43">
        <f t="shared" si="51"/>
        <v>317</v>
      </c>
      <c r="AX56" s="121">
        <f>RCFs!C$41</f>
        <v>12.682</v>
      </c>
    </row>
    <row r="57" spans="1:50" x14ac:dyDescent="0.2">
      <c r="A57" s="51">
        <v>1219</v>
      </c>
      <c r="B57" s="49" t="s">
        <v>77</v>
      </c>
      <c r="C57" s="63">
        <v>15</v>
      </c>
      <c r="D57" s="43">
        <f t="shared" si="37"/>
        <v>655.20000000000005</v>
      </c>
      <c r="E57" s="117">
        <f>RCFs!C$43</f>
        <v>43.679000000000002</v>
      </c>
      <c r="F57" s="46">
        <f t="shared" si="38"/>
        <v>188.44500000000002</v>
      </c>
      <c r="G57" s="117">
        <f>RCFs!C$5</f>
        <v>12.563000000000001</v>
      </c>
      <c r="H57" s="46">
        <f t="shared" si="39"/>
        <v>188.44500000000002</v>
      </c>
      <c r="I57" s="117">
        <f>RCFs!C$5</f>
        <v>12.563000000000001</v>
      </c>
      <c r="J57" s="111">
        <f t="shared" si="57"/>
        <v>207.3</v>
      </c>
      <c r="K57" s="111">
        <f t="shared" si="57"/>
        <v>254.4</v>
      </c>
      <c r="L57" s="111">
        <f t="shared" si="57"/>
        <v>282.7</v>
      </c>
      <c r="M57" s="111">
        <f t="shared" si="57"/>
        <v>376.9</v>
      </c>
      <c r="N57" s="111">
        <f t="shared" si="57"/>
        <v>405.2</v>
      </c>
      <c r="O57" s="43">
        <f t="shared" si="40"/>
        <v>184.9</v>
      </c>
      <c r="P57" s="121">
        <f>RCFs!C$7</f>
        <v>12.33</v>
      </c>
      <c r="Q57" s="111">
        <f t="shared" si="53"/>
        <v>240.3</v>
      </c>
      <c r="R57" s="111">
        <f t="shared" si="53"/>
        <v>277.3</v>
      </c>
      <c r="S57" s="43">
        <f t="shared" si="41"/>
        <v>182.9</v>
      </c>
      <c r="T57" s="121">
        <f>RCFs!C$9</f>
        <v>12.199</v>
      </c>
      <c r="U57" s="43">
        <f t="shared" si="42"/>
        <v>182.9</v>
      </c>
      <c r="V57" s="121">
        <f t="shared" si="43"/>
        <v>12.199</v>
      </c>
      <c r="W57" s="111">
        <f t="shared" si="54"/>
        <v>201.1</v>
      </c>
      <c r="X57" s="111">
        <f t="shared" si="54"/>
        <v>250.5</v>
      </c>
      <c r="Y57" s="111">
        <f t="shared" si="54"/>
        <v>296.2</v>
      </c>
      <c r="Z57" s="111">
        <f t="shared" si="54"/>
        <v>268.8</v>
      </c>
      <c r="AA57" s="111">
        <f t="shared" si="54"/>
        <v>396.8</v>
      </c>
      <c r="AB57" s="111">
        <f t="shared" si="54"/>
        <v>548.70000000000005</v>
      </c>
      <c r="AC57" s="43">
        <f t="shared" si="44"/>
        <v>185.1</v>
      </c>
      <c r="AD57" s="121">
        <f>RCFs!C$13</f>
        <v>12.34</v>
      </c>
      <c r="AE57" s="111">
        <f t="shared" si="58"/>
        <v>305.39999999999998</v>
      </c>
      <c r="AF57" s="111">
        <f t="shared" si="58"/>
        <v>388.7</v>
      </c>
      <c r="AG57" s="111">
        <f t="shared" si="58"/>
        <v>555.29999999999995</v>
      </c>
      <c r="AH57" s="43">
        <f t="shared" si="45"/>
        <v>186.9</v>
      </c>
      <c r="AI57" s="121">
        <f>RCFs!C$31</f>
        <v>12.46</v>
      </c>
      <c r="AJ57" s="43">
        <f t="shared" si="46"/>
        <v>0</v>
      </c>
      <c r="AK57" s="121"/>
      <c r="AL57" s="43">
        <f t="shared" si="47"/>
        <v>192.3</v>
      </c>
      <c r="AM57" s="121">
        <f>RCFs!C$33</f>
        <v>12.824999999999999</v>
      </c>
      <c r="AN57" s="111">
        <f t="shared" si="35"/>
        <v>277.7</v>
      </c>
      <c r="AO57" s="43">
        <f t="shared" si="48"/>
        <v>193.8</v>
      </c>
      <c r="AP57" s="121">
        <f>RCFs!C$35</f>
        <v>12.92</v>
      </c>
      <c r="AQ57" s="111">
        <f t="shared" si="55"/>
        <v>232.5</v>
      </c>
      <c r="AR57" s="111">
        <f t="shared" si="55"/>
        <v>261.60000000000002</v>
      </c>
      <c r="AS57" s="43">
        <f t="shared" si="49"/>
        <v>196.6</v>
      </c>
      <c r="AT57" s="121">
        <f>RCFs!C$37</f>
        <v>13.11</v>
      </c>
      <c r="AU57" s="43">
        <f t="shared" si="50"/>
        <v>192.7</v>
      </c>
      <c r="AV57" s="121">
        <f>RCFs!C$39</f>
        <v>12.85</v>
      </c>
      <c r="AW57" s="43">
        <f t="shared" si="51"/>
        <v>190.2</v>
      </c>
      <c r="AX57" s="121">
        <f>RCFs!C$41</f>
        <v>12.682</v>
      </c>
    </row>
    <row r="58" spans="1:50" x14ac:dyDescent="0.2">
      <c r="A58" s="51">
        <v>1372</v>
      </c>
      <c r="B58" s="49" t="s">
        <v>78</v>
      </c>
      <c r="C58" s="50">
        <v>540</v>
      </c>
      <c r="D58" s="43">
        <f t="shared" si="37"/>
        <v>23586.7</v>
      </c>
      <c r="E58" s="117">
        <f>RCFs!C$43</f>
        <v>43.679000000000002</v>
      </c>
      <c r="F58" s="46">
        <f t="shared" si="38"/>
        <v>6784.02</v>
      </c>
      <c r="G58" s="117">
        <f>RCFs!C$5</f>
        <v>12.563000000000001</v>
      </c>
      <c r="H58" s="46">
        <f t="shared" si="39"/>
        <v>6784.02</v>
      </c>
      <c r="I58" s="117">
        <f>RCFs!C$5</f>
        <v>12.563000000000001</v>
      </c>
      <c r="J58" s="111">
        <f t="shared" si="57"/>
        <v>7462.4</v>
      </c>
      <c r="K58" s="111">
        <f t="shared" si="57"/>
        <v>9158.4</v>
      </c>
      <c r="L58" s="111">
        <f t="shared" si="57"/>
        <v>10176</v>
      </c>
      <c r="M58" s="111">
        <f t="shared" si="57"/>
        <v>13568</v>
      </c>
      <c r="N58" s="111">
        <f t="shared" si="57"/>
        <v>14585.6</v>
      </c>
      <c r="O58" s="43">
        <f t="shared" si="40"/>
        <v>6658.2</v>
      </c>
      <c r="P58" s="121">
        <f>RCFs!C$7</f>
        <v>12.33</v>
      </c>
      <c r="Q58" s="111">
        <f t="shared" si="53"/>
        <v>8655.6</v>
      </c>
      <c r="R58" s="111">
        <f t="shared" si="53"/>
        <v>9987.2999999999993</v>
      </c>
      <c r="S58" s="43">
        <f t="shared" si="41"/>
        <v>6587.4</v>
      </c>
      <c r="T58" s="121">
        <f>RCFs!C$9</f>
        <v>12.199</v>
      </c>
      <c r="U58" s="43">
        <f t="shared" si="42"/>
        <v>6587.4</v>
      </c>
      <c r="V58" s="121">
        <f t="shared" si="43"/>
        <v>12.199</v>
      </c>
      <c r="W58" s="111">
        <f t="shared" si="54"/>
        <v>7246.1</v>
      </c>
      <c r="X58" s="111">
        <f t="shared" si="54"/>
        <v>9024.7000000000007</v>
      </c>
      <c r="Y58" s="111">
        <f t="shared" si="54"/>
        <v>10671.5</v>
      </c>
      <c r="Z58" s="111">
        <f t="shared" si="54"/>
        <v>9683.4</v>
      </c>
      <c r="AA58" s="111">
        <f t="shared" si="54"/>
        <v>14294.6</v>
      </c>
      <c r="AB58" s="111">
        <f t="shared" si="54"/>
        <v>19762.2</v>
      </c>
      <c r="AC58" s="43">
        <f t="shared" si="44"/>
        <v>6663.6</v>
      </c>
      <c r="AD58" s="121">
        <f>RCFs!C$13</f>
        <v>12.34</v>
      </c>
      <c r="AE58" s="111">
        <f t="shared" si="58"/>
        <v>10994.9</v>
      </c>
      <c r="AF58" s="111">
        <f t="shared" si="58"/>
        <v>13993.6</v>
      </c>
      <c r="AG58" s="111">
        <f t="shared" si="58"/>
        <v>19990.8</v>
      </c>
      <c r="AH58" s="43">
        <f t="shared" si="45"/>
        <v>6728.4</v>
      </c>
      <c r="AI58" s="121">
        <f>RCFs!C$31</f>
        <v>12.46</v>
      </c>
      <c r="AJ58" s="43">
        <f t="shared" si="46"/>
        <v>0</v>
      </c>
      <c r="AK58" s="121"/>
      <c r="AL58" s="43">
        <f t="shared" si="47"/>
        <v>6925.5</v>
      </c>
      <c r="AM58" s="121">
        <f>RCFs!C$33</f>
        <v>12.824999999999999</v>
      </c>
      <c r="AN58" s="111">
        <f t="shared" si="35"/>
        <v>9995.4</v>
      </c>
      <c r="AO58" s="43">
        <f t="shared" si="48"/>
        <v>6976.8</v>
      </c>
      <c r="AP58" s="121">
        <f>RCFs!C$35</f>
        <v>12.92</v>
      </c>
      <c r="AQ58" s="111">
        <f t="shared" si="55"/>
        <v>8372.1</v>
      </c>
      <c r="AR58" s="111">
        <f t="shared" si="55"/>
        <v>9418.6</v>
      </c>
      <c r="AS58" s="43">
        <f t="shared" si="49"/>
        <v>7079.4</v>
      </c>
      <c r="AT58" s="121">
        <f>RCFs!C$37</f>
        <v>13.11</v>
      </c>
      <c r="AU58" s="43">
        <f t="shared" si="50"/>
        <v>6939</v>
      </c>
      <c r="AV58" s="121">
        <f>RCFs!C$39</f>
        <v>12.85</v>
      </c>
      <c r="AW58" s="43">
        <f t="shared" si="51"/>
        <v>6848.2</v>
      </c>
      <c r="AX58" s="121">
        <f>RCFs!C$41</f>
        <v>12.682</v>
      </c>
    </row>
    <row r="59" spans="1:50" ht="25.5" x14ac:dyDescent="0.2">
      <c r="A59" s="51">
        <v>1376</v>
      </c>
      <c r="B59" s="49" t="s">
        <v>79</v>
      </c>
      <c r="C59" s="50">
        <v>594</v>
      </c>
      <c r="D59" s="43">
        <f t="shared" si="37"/>
        <v>25945.3</v>
      </c>
      <c r="E59" s="117">
        <f>RCFs!C$43</f>
        <v>43.679000000000002</v>
      </c>
      <c r="F59" s="46">
        <f t="shared" si="38"/>
        <v>7462.4220000000005</v>
      </c>
      <c r="G59" s="117">
        <f>RCFs!C$5</f>
        <v>12.563000000000001</v>
      </c>
      <c r="H59" s="46">
        <f t="shared" si="39"/>
        <v>7462.4220000000005</v>
      </c>
      <c r="I59" s="117">
        <f>RCFs!C$5</f>
        <v>12.563000000000001</v>
      </c>
      <c r="J59" s="111">
        <f t="shared" si="57"/>
        <v>8208.7000000000007</v>
      </c>
      <c r="K59" s="111">
        <f t="shared" si="57"/>
        <v>10074.299999999999</v>
      </c>
      <c r="L59" s="111">
        <f t="shared" si="57"/>
        <v>11193.6</v>
      </c>
      <c r="M59" s="111">
        <f t="shared" si="57"/>
        <v>14924.8</v>
      </c>
      <c r="N59" s="111">
        <f t="shared" si="57"/>
        <v>16044.2</v>
      </c>
      <c r="O59" s="43">
        <f t="shared" si="40"/>
        <v>7324</v>
      </c>
      <c r="P59" s="121">
        <f>RCFs!C$7</f>
        <v>12.33</v>
      </c>
      <c r="Q59" s="111">
        <f t="shared" si="53"/>
        <v>9521.2000000000007</v>
      </c>
      <c r="R59" s="111">
        <f t="shared" si="53"/>
        <v>10986</v>
      </c>
      <c r="S59" s="43">
        <f t="shared" si="41"/>
        <v>7246.2</v>
      </c>
      <c r="T59" s="121">
        <f>RCFs!C$9</f>
        <v>12.199</v>
      </c>
      <c r="U59" s="43">
        <f t="shared" si="42"/>
        <v>7246.2</v>
      </c>
      <c r="V59" s="121">
        <f t="shared" si="43"/>
        <v>12.199</v>
      </c>
      <c r="W59" s="111">
        <f t="shared" si="54"/>
        <v>7970.8</v>
      </c>
      <c r="X59" s="111">
        <f t="shared" si="54"/>
        <v>9927.2000000000007</v>
      </c>
      <c r="Y59" s="111">
        <f t="shared" si="54"/>
        <v>11738.8</v>
      </c>
      <c r="Z59" s="111">
        <f t="shared" si="54"/>
        <v>10651.9</v>
      </c>
      <c r="AA59" s="111">
        <f t="shared" si="54"/>
        <v>15724.2</v>
      </c>
      <c r="AB59" s="111">
        <f t="shared" si="54"/>
        <v>21738.6</v>
      </c>
      <c r="AC59" s="43">
        <f t="shared" si="44"/>
        <v>7329.9</v>
      </c>
      <c r="AD59" s="121">
        <f>RCFs!C$13</f>
        <v>12.34</v>
      </c>
      <c r="AE59" s="111">
        <f t="shared" si="58"/>
        <v>12094.3</v>
      </c>
      <c r="AF59" s="111">
        <f t="shared" si="58"/>
        <v>15392.8</v>
      </c>
      <c r="AG59" s="111">
        <f t="shared" si="58"/>
        <v>21989.7</v>
      </c>
      <c r="AH59" s="43">
        <f t="shared" si="45"/>
        <v>7401.2</v>
      </c>
      <c r="AI59" s="121">
        <f>RCFs!C$31</f>
        <v>12.46</v>
      </c>
      <c r="AJ59" s="43">
        <f t="shared" si="46"/>
        <v>0</v>
      </c>
      <c r="AK59" s="121"/>
      <c r="AL59" s="43">
        <f t="shared" si="47"/>
        <v>7618</v>
      </c>
      <c r="AM59" s="121">
        <f>RCFs!C$33</f>
        <v>12.824999999999999</v>
      </c>
      <c r="AN59" s="111">
        <f t="shared" si="35"/>
        <v>10994.9</v>
      </c>
      <c r="AO59" s="43">
        <f t="shared" si="48"/>
        <v>7674.4</v>
      </c>
      <c r="AP59" s="121">
        <f>RCFs!C$35</f>
        <v>12.92</v>
      </c>
      <c r="AQ59" s="111">
        <f t="shared" si="55"/>
        <v>9209.2000000000007</v>
      </c>
      <c r="AR59" s="111">
        <f t="shared" si="55"/>
        <v>10360.4</v>
      </c>
      <c r="AS59" s="43">
        <f t="shared" si="49"/>
        <v>7787.3</v>
      </c>
      <c r="AT59" s="121">
        <f>RCFs!C$37</f>
        <v>13.11</v>
      </c>
      <c r="AU59" s="43">
        <f t="shared" si="50"/>
        <v>7632.9</v>
      </c>
      <c r="AV59" s="121">
        <f>RCFs!C$39</f>
        <v>12.85</v>
      </c>
      <c r="AW59" s="43">
        <f t="shared" si="51"/>
        <v>7533.1</v>
      </c>
      <c r="AX59" s="121">
        <f>RCFs!C$41</f>
        <v>12.682</v>
      </c>
    </row>
    <row r="60" spans="1:50" x14ac:dyDescent="0.2">
      <c r="A60" s="51">
        <v>1385</v>
      </c>
      <c r="B60" s="49" t="s">
        <v>80</v>
      </c>
      <c r="C60" s="50">
        <v>255</v>
      </c>
      <c r="D60" s="43">
        <f t="shared" si="37"/>
        <v>11138.1</v>
      </c>
      <c r="E60" s="117">
        <f>RCFs!C$43</f>
        <v>43.679000000000002</v>
      </c>
      <c r="F60" s="46">
        <f t="shared" si="38"/>
        <v>3203.5650000000001</v>
      </c>
      <c r="G60" s="117">
        <f>RCFs!C$5</f>
        <v>12.563000000000001</v>
      </c>
      <c r="H60" s="46">
        <f t="shared" si="39"/>
        <v>3203.5650000000001</v>
      </c>
      <c r="I60" s="117">
        <f>RCFs!C$5</f>
        <v>12.563000000000001</v>
      </c>
      <c r="J60" s="111">
        <f t="shared" si="57"/>
        <v>3523.9</v>
      </c>
      <c r="K60" s="111">
        <f t="shared" si="57"/>
        <v>4324.8</v>
      </c>
      <c r="L60" s="111">
        <f t="shared" si="57"/>
        <v>4805.3</v>
      </c>
      <c r="M60" s="111">
        <f t="shared" si="57"/>
        <v>6407.1</v>
      </c>
      <c r="N60" s="111">
        <f t="shared" si="57"/>
        <v>6887.7</v>
      </c>
      <c r="O60" s="43">
        <f t="shared" si="40"/>
        <v>3144.1</v>
      </c>
      <c r="P60" s="121">
        <f>RCFs!C$7</f>
        <v>12.33</v>
      </c>
      <c r="Q60" s="111">
        <f t="shared" si="53"/>
        <v>4087.3</v>
      </c>
      <c r="R60" s="111">
        <f t="shared" si="53"/>
        <v>4716.1000000000004</v>
      </c>
      <c r="S60" s="43">
        <f t="shared" si="41"/>
        <v>3110.7</v>
      </c>
      <c r="T60" s="121">
        <f>RCFs!C$9</f>
        <v>12.199</v>
      </c>
      <c r="U60" s="43">
        <f t="shared" si="42"/>
        <v>3110.7</v>
      </c>
      <c r="V60" s="121">
        <f t="shared" si="43"/>
        <v>12.199</v>
      </c>
      <c r="W60" s="111">
        <f t="shared" si="54"/>
        <v>3421.7</v>
      </c>
      <c r="X60" s="111">
        <f t="shared" si="54"/>
        <v>4261.6000000000004</v>
      </c>
      <c r="Y60" s="111">
        <f t="shared" si="54"/>
        <v>5039.3</v>
      </c>
      <c r="Z60" s="111">
        <f t="shared" si="54"/>
        <v>4572.7</v>
      </c>
      <c r="AA60" s="111">
        <f t="shared" si="54"/>
        <v>6750.2</v>
      </c>
      <c r="AB60" s="111">
        <f t="shared" si="54"/>
        <v>9332.1</v>
      </c>
      <c r="AC60" s="43">
        <f t="shared" si="44"/>
        <v>3146.7</v>
      </c>
      <c r="AD60" s="121">
        <f>RCFs!C$13</f>
        <v>12.34</v>
      </c>
      <c r="AE60" s="111">
        <f t="shared" si="58"/>
        <v>5192.1000000000004</v>
      </c>
      <c r="AF60" s="111">
        <f t="shared" si="58"/>
        <v>6608.1</v>
      </c>
      <c r="AG60" s="111">
        <f t="shared" si="58"/>
        <v>9440.1</v>
      </c>
      <c r="AH60" s="43">
        <f t="shared" si="45"/>
        <v>3177.3</v>
      </c>
      <c r="AI60" s="121">
        <f>RCFs!C$31</f>
        <v>12.46</v>
      </c>
      <c r="AJ60" s="43">
        <f t="shared" si="46"/>
        <v>0</v>
      </c>
      <c r="AK60" s="121"/>
      <c r="AL60" s="43">
        <f t="shared" si="47"/>
        <v>3270.3</v>
      </c>
      <c r="AM60" s="121">
        <f>RCFs!C$33</f>
        <v>12.824999999999999</v>
      </c>
      <c r="AN60" s="111">
        <f t="shared" si="35"/>
        <v>4720.1000000000004</v>
      </c>
      <c r="AO60" s="43">
        <f t="shared" si="48"/>
        <v>3294.6</v>
      </c>
      <c r="AP60" s="121">
        <f>RCFs!C$35</f>
        <v>12.92</v>
      </c>
      <c r="AQ60" s="111">
        <f t="shared" si="55"/>
        <v>3953.5</v>
      </c>
      <c r="AR60" s="111">
        <f t="shared" si="55"/>
        <v>4447.7</v>
      </c>
      <c r="AS60" s="43">
        <f t="shared" si="49"/>
        <v>3343</v>
      </c>
      <c r="AT60" s="121">
        <f>RCFs!C$37</f>
        <v>13.11</v>
      </c>
      <c r="AU60" s="43">
        <f t="shared" si="50"/>
        <v>3276.7</v>
      </c>
      <c r="AV60" s="121">
        <f>RCFs!C$39</f>
        <v>12.85</v>
      </c>
      <c r="AW60" s="43">
        <f t="shared" si="51"/>
        <v>3233.9</v>
      </c>
      <c r="AX60" s="121">
        <f>RCFs!C$41</f>
        <v>12.682</v>
      </c>
    </row>
    <row r="61" spans="1:50" x14ac:dyDescent="0.2">
      <c r="A61" s="51">
        <v>1387</v>
      </c>
      <c r="B61" s="49" t="s">
        <v>81</v>
      </c>
      <c r="C61" s="63">
        <v>300</v>
      </c>
      <c r="D61" s="43">
        <f t="shared" si="37"/>
        <v>13103.7</v>
      </c>
      <c r="E61" s="117">
        <f>RCFs!C$43</f>
        <v>43.679000000000002</v>
      </c>
      <c r="F61" s="46">
        <f t="shared" si="38"/>
        <v>3768.9</v>
      </c>
      <c r="G61" s="117">
        <f>RCFs!C$5</f>
        <v>12.563000000000001</v>
      </c>
      <c r="H61" s="46">
        <f t="shared" si="39"/>
        <v>3768.9</v>
      </c>
      <c r="I61" s="117">
        <f>RCFs!C$5</f>
        <v>12.563000000000001</v>
      </c>
      <c r="J61" s="111">
        <f t="shared" ref="J61:N70" si="59">ROUND($C61*$I61*J$6,1)</f>
        <v>4145.8</v>
      </c>
      <c r="K61" s="111">
        <f t="shared" si="59"/>
        <v>5088</v>
      </c>
      <c r="L61" s="111">
        <f t="shared" si="59"/>
        <v>5653.4</v>
      </c>
      <c r="M61" s="111">
        <f t="shared" si="59"/>
        <v>7537.8</v>
      </c>
      <c r="N61" s="111">
        <f t="shared" si="59"/>
        <v>8103.1</v>
      </c>
      <c r="O61" s="43">
        <f t="shared" si="40"/>
        <v>3699</v>
      </c>
      <c r="P61" s="121">
        <f>RCFs!C$7</f>
        <v>12.33</v>
      </c>
      <c r="Q61" s="111">
        <f t="shared" si="53"/>
        <v>4808.7</v>
      </c>
      <c r="R61" s="111">
        <f t="shared" si="53"/>
        <v>5548.5</v>
      </c>
      <c r="S61" s="43">
        <f t="shared" si="41"/>
        <v>3659.7</v>
      </c>
      <c r="T61" s="121">
        <f>RCFs!C$9</f>
        <v>12.199</v>
      </c>
      <c r="U61" s="43">
        <f t="shared" si="42"/>
        <v>3659.7</v>
      </c>
      <c r="V61" s="121">
        <f t="shared" si="43"/>
        <v>12.199</v>
      </c>
      <c r="W61" s="111">
        <f t="shared" si="54"/>
        <v>4025.6</v>
      </c>
      <c r="X61" s="111">
        <f t="shared" si="54"/>
        <v>5013.7</v>
      </c>
      <c r="Y61" s="111">
        <f t="shared" si="54"/>
        <v>5928.7</v>
      </c>
      <c r="Z61" s="111">
        <f t="shared" si="54"/>
        <v>5379.7</v>
      </c>
      <c r="AA61" s="111">
        <f t="shared" si="54"/>
        <v>7941.5</v>
      </c>
      <c r="AB61" s="111">
        <f t="shared" si="54"/>
        <v>10979.1</v>
      </c>
      <c r="AC61" s="43">
        <f t="shared" si="44"/>
        <v>3702</v>
      </c>
      <c r="AD61" s="121">
        <f>RCFs!C$13</f>
        <v>12.34</v>
      </c>
      <c r="AE61" s="111">
        <f t="shared" si="58"/>
        <v>6108.3</v>
      </c>
      <c r="AF61" s="111">
        <f t="shared" si="58"/>
        <v>7774.2</v>
      </c>
      <c r="AG61" s="111">
        <f t="shared" si="58"/>
        <v>11106</v>
      </c>
      <c r="AH61" s="43">
        <f t="shared" si="45"/>
        <v>3738</v>
      </c>
      <c r="AI61" s="121">
        <f>RCFs!C$31</f>
        <v>12.46</v>
      </c>
      <c r="AJ61" s="43">
        <f t="shared" si="46"/>
        <v>0</v>
      </c>
      <c r="AK61" s="121"/>
      <c r="AL61" s="43">
        <f t="shared" si="47"/>
        <v>3847.5</v>
      </c>
      <c r="AM61" s="121">
        <f>RCFs!C$33</f>
        <v>12.824999999999999</v>
      </c>
      <c r="AN61" s="111">
        <f t="shared" si="35"/>
        <v>5553</v>
      </c>
      <c r="AO61" s="43">
        <f t="shared" si="48"/>
        <v>3876</v>
      </c>
      <c r="AP61" s="121">
        <f>RCFs!C$35</f>
        <v>12.92</v>
      </c>
      <c r="AQ61" s="111">
        <f t="shared" si="55"/>
        <v>4651.2</v>
      </c>
      <c r="AR61" s="111">
        <f t="shared" si="55"/>
        <v>5232.6000000000004</v>
      </c>
      <c r="AS61" s="43">
        <f t="shared" si="49"/>
        <v>3933</v>
      </c>
      <c r="AT61" s="121">
        <f>RCFs!C$37</f>
        <v>13.11</v>
      </c>
      <c r="AU61" s="43">
        <f t="shared" si="50"/>
        <v>3855</v>
      </c>
      <c r="AV61" s="121">
        <f>RCFs!C$39</f>
        <v>12.85</v>
      </c>
      <c r="AW61" s="43">
        <f t="shared" si="51"/>
        <v>3804.6</v>
      </c>
      <c r="AX61" s="121">
        <f>RCFs!C$41</f>
        <v>12.682</v>
      </c>
    </row>
    <row r="62" spans="1:50" x14ac:dyDescent="0.2">
      <c r="A62" s="51">
        <v>1388</v>
      </c>
      <c r="B62" s="49" t="s">
        <v>82</v>
      </c>
      <c r="C62" s="63">
        <v>444</v>
      </c>
      <c r="D62" s="43">
        <f t="shared" si="37"/>
        <v>19393.5</v>
      </c>
      <c r="E62" s="117">
        <f>RCFs!C$43</f>
        <v>43.679000000000002</v>
      </c>
      <c r="F62" s="46">
        <f t="shared" si="38"/>
        <v>5577.9720000000007</v>
      </c>
      <c r="G62" s="117">
        <f>RCFs!C$5</f>
        <v>12.563000000000001</v>
      </c>
      <c r="H62" s="46">
        <f t="shared" si="39"/>
        <v>5577.9720000000007</v>
      </c>
      <c r="I62" s="117">
        <f>RCFs!C$5</f>
        <v>12.563000000000001</v>
      </c>
      <c r="J62" s="111">
        <f t="shared" si="59"/>
        <v>6135.8</v>
      </c>
      <c r="K62" s="111">
        <f t="shared" si="59"/>
        <v>7530.3</v>
      </c>
      <c r="L62" s="111">
        <f t="shared" si="59"/>
        <v>8367</v>
      </c>
      <c r="M62" s="111">
        <f t="shared" si="59"/>
        <v>11155.9</v>
      </c>
      <c r="N62" s="111">
        <f t="shared" si="59"/>
        <v>11992.6</v>
      </c>
      <c r="O62" s="43">
        <f t="shared" si="40"/>
        <v>5474.5</v>
      </c>
      <c r="P62" s="121">
        <f>RCFs!C$7</f>
        <v>12.33</v>
      </c>
      <c r="Q62" s="111">
        <f t="shared" si="53"/>
        <v>7116.8</v>
      </c>
      <c r="R62" s="111">
        <f t="shared" si="53"/>
        <v>8211.7000000000007</v>
      </c>
      <c r="S62" s="43">
        <f t="shared" si="41"/>
        <v>5416.3</v>
      </c>
      <c r="T62" s="121">
        <f>RCFs!C$9</f>
        <v>12.199</v>
      </c>
      <c r="U62" s="43">
        <f t="shared" si="42"/>
        <v>5416.3</v>
      </c>
      <c r="V62" s="121">
        <f t="shared" si="43"/>
        <v>12.199</v>
      </c>
      <c r="W62" s="111">
        <f t="shared" si="54"/>
        <v>5957.9</v>
      </c>
      <c r="X62" s="111">
        <f t="shared" si="54"/>
        <v>7420.3</v>
      </c>
      <c r="Y62" s="111">
        <f t="shared" si="54"/>
        <v>8774.4</v>
      </c>
      <c r="Z62" s="111">
        <f t="shared" si="54"/>
        <v>7961.9</v>
      </c>
      <c r="AA62" s="111">
        <f t="shared" si="54"/>
        <v>11753.3</v>
      </c>
      <c r="AB62" s="111">
        <f t="shared" si="54"/>
        <v>16248.9</v>
      </c>
      <c r="AC62" s="43">
        <f t="shared" si="44"/>
        <v>5478.9</v>
      </c>
      <c r="AD62" s="121">
        <f>RCFs!C$13</f>
        <v>12.34</v>
      </c>
      <c r="AE62" s="111">
        <f t="shared" si="58"/>
        <v>9040.2000000000007</v>
      </c>
      <c r="AF62" s="111">
        <f t="shared" si="58"/>
        <v>11505.7</v>
      </c>
      <c r="AG62" s="111">
        <f t="shared" si="58"/>
        <v>16436.7</v>
      </c>
      <c r="AH62" s="43">
        <f t="shared" si="45"/>
        <v>5532.2</v>
      </c>
      <c r="AI62" s="121">
        <f>RCFs!C$31</f>
        <v>12.46</v>
      </c>
      <c r="AJ62" s="43">
        <f t="shared" si="46"/>
        <v>0</v>
      </c>
      <c r="AK62" s="121"/>
      <c r="AL62" s="43">
        <f t="shared" si="47"/>
        <v>5694.3</v>
      </c>
      <c r="AM62" s="121">
        <f>RCFs!C$33</f>
        <v>12.824999999999999</v>
      </c>
      <c r="AN62" s="111">
        <f t="shared" si="35"/>
        <v>8218.4</v>
      </c>
      <c r="AO62" s="43">
        <f t="shared" si="48"/>
        <v>5736.4</v>
      </c>
      <c r="AP62" s="121">
        <f>RCFs!C$35</f>
        <v>12.92</v>
      </c>
      <c r="AQ62" s="111">
        <f t="shared" si="55"/>
        <v>6883.6</v>
      </c>
      <c r="AR62" s="111">
        <f t="shared" si="55"/>
        <v>7744.1</v>
      </c>
      <c r="AS62" s="43">
        <f t="shared" si="49"/>
        <v>5820.8</v>
      </c>
      <c r="AT62" s="121">
        <f>RCFs!C$37</f>
        <v>13.11</v>
      </c>
      <c r="AU62" s="43">
        <f t="shared" si="50"/>
        <v>5705.4</v>
      </c>
      <c r="AV62" s="121">
        <f>RCFs!C$39</f>
        <v>12.85</v>
      </c>
      <c r="AW62" s="43">
        <f t="shared" si="51"/>
        <v>5630.8</v>
      </c>
      <c r="AX62" s="121">
        <f>RCFs!C$41</f>
        <v>12.682</v>
      </c>
    </row>
    <row r="63" spans="1:50" x14ac:dyDescent="0.2">
      <c r="A63" s="51">
        <v>1389</v>
      </c>
      <c r="B63" s="49" t="s">
        <v>83</v>
      </c>
      <c r="C63" s="50">
        <v>264</v>
      </c>
      <c r="D63" s="43">
        <f t="shared" si="37"/>
        <v>11531.3</v>
      </c>
      <c r="E63" s="117">
        <f>RCFs!C$43</f>
        <v>43.679000000000002</v>
      </c>
      <c r="F63" s="46">
        <f t="shared" si="38"/>
        <v>3316.6320000000001</v>
      </c>
      <c r="G63" s="117">
        <f>RCFs!C$5</f>
        <v>12.563000000000001</v>
      </c>
      <c r="H63" s="46">
        <f t="shared" si="39"/>
        <v>3316.6320000000001</v>
      </c>
      <c r="I63" s="117">
        <f>RCFs!C$5</f>
        <v>12.563000000000001</v>
      </c>
      <c r="J63" s="111">
        <f t="shared" si="59"/>
        <v>3648.3</v>
      </c>
      <c r="K63" s="111">
        <f t="shared" si="59"/>
        <v>4477.5</v>
      </c>
      <c r="L63" s="111">
        <f t="shared" si="59"/>
        <v>4974.8999999999996</v>
      </c>
      <c r="M63" s="111">
        <f t="shared" si="59"/>
        <v>6633.3</v>
      </c>
      <c r="N63" s="111">
        <f t="shared" si="59"/>
        <v>7130.8</v>
      </c>
      <c r="O63" s="43">
        <f t="shared" si="40"/>
        <v>3255.1</v>
      </c>
      <c r="P63" s="121">
        <f>RCFs!C$7</f>
        <v>12.33</v>
      </c>
      <c r="Q63" s="111">
        <f t="shared" si="53"/>
        <v>4231.6000000000004</v>
      </c>
      <c r="R63" s="111">
        <f t="shared" si="53"/>
        <v>4882.6000000000004</v>
      </c>
      <c r="S63" s="43">
        <f t="shared" si="41"/>
        <v>3220.5</v>
      </c>
      <c r="T63" s="121">
        <f>RCFs!C$9</f>
        <v>12.199</v>
      </c>
      <c r="U63" s="43">
        <f t="shared" si="42"/>
        <v>3220.5</v>
      </c>
      <c r="V63" s="121">
        <f t="shared" si="43"/>
        <v>12.199</v>
      </c>
      <c r="W63" s="111">
        <f t="shared" si="54"/>
        <v>3542.5</v>
      </c>
      <c r="X63" s="111">
        <f t="shared" si="54"/>
        <v>4412</v>
      </c>
      <c r="Y63" s="111">
        <f t="shared" si="54"/>
        <v>5217.2</v>
      </c>
      <c r="Z63" s="111">
        <f t="shared" si="54"/>
        <v>4734.1000000000004</v>
      </c>
      <c r="AA63" s="111">
        <f t="shared" si="54"/>
        <v>6988.4</v>
      </c>
      <c r="AB63" s="111">
        <f t="shared" si="54"/>
        <v>9661.5</v>
      </c>
      <c r="AC63" s="43">
        <f t="shared" si="44"/>
        <v>3257.7</v>
      </c>
      <c r="AD63" s="121">
        <f>RCFs!C$13</f>
        <v>12.34</v>
      </c>
      <c r="AE63" s="111">
        <f t="shared" si="58"/>
        <v>5375.2</v>
      </c>
      <c r="AF63" s="111">
        <f t="shared" si="58"/>
        <v>6841.2</v>
      </c>
      <c r="AG63" s="111">
        <f t="shared" si="58"/>
        <v>9773.1</v>
      </c>
      <c r="AH63" s="43">
        <f t="shared" si="45"/>
        <v>3289.4</v>
      </c>
      <c r="AI63" s="121">
        <f>RCFs!C$31</f>
        <v>12.46</v>
      </c>
      <c r="AJ63" s="43">
        <f t="shared" si="46"/>
        <v>0</v>
      </c>
      <c r="AK63" s="121"/>
      <c r="AL63" s="43">
        <f t="shared" si="47"/>
        <v>3385.8</v>
      </c>
      <c r="AM63" s="121">
        <f>RCFs!C$33</f>
        <v>12.824999999999999</v>
      </c>
      <c r="AN63" s="111">
        <f t="shared" si="35"/>
        <v>4886.6000000000004</v>
      </c>
      <c r="AO63" s="43">
        <f t="shared" si="48"/>
        <v>3410.8</v>
      </c>
      <c r="AP63" s="121">
        <f>RCFs!C$35</f>
        <v>12.92</v>
      </c>
      <c r="AQ63" s="111">
        <f t="shared" si="55"/>
        <v>4092.9</v>
      </c>
      <c r="AR63" s="111">
        <f t="shared" si="55"/>
        <v>4604.5</v>
      </c>
      <c r="AS63" s="43">
        <f t="shared" si="49"/>
        <v>3461</v>
      </c>
      <c r="AT63" s="121">
        <f>RCFs!C$37</f>
        <v>13.11</v>
      </c>
      <c r="AU63" s="43">
        <f t="shared" si="50"/>
        <v>3392.4</v>
      </c>
      <c r="AV63" s="121">
        <f>RCFs!C$39</f>
        <v>12.85</v>
      </c>
      <c r="AW63" s="43">
        <f t="shared" si="51"/>
        <v>3348</v>
      </c>
      <c r="AX63" s="121">
        <f>RCFs!C$41</f>
        <v>12.682</v>
      </c>
    </row>
    <row r="64" spans="1:50" x14ac:dyDescent="0.2">
      <c r="A64" s="51">
        <v>1390</v>
      </c>
      <c r="B64" s="49" t="s">
        <v>84</v>
      </c>
      <c r="C64" s="50">
        <v>321</v>
      </c>
      <c r="D64" s="43">
        <f t="shared" si="37"/>
        <v>14021</v>
      </c>
      <c r="E64" s="117">
        <f>RCFs!C$43</f>
        <v>43.679000000000002</v>
      </c>
      <c r="F64" s="46">
        <f t="shared" si="38"/>
        <v>4032.7230000000004</v>
      </c>
      <c r="G64" s="117">
        <f>RCFs!C$5</f>
        <v>12.563000000000001</v>
      </c>
      <c r="H64" s="46">
        <f t="shared" si="39"/>
        <v>4032.7230000000004</v>
      </c>
      <c r="I64" s="117">
        <f>RCFs!C$5</f>
        <v>12.563000000000001</v>
      </c>
      <c r="J64" s="111">
        <f t="shared" si="59"/>
        <v>4436</v>
      </c>
      <c r="K64" s="111">
        <f t="shared" si="59"/>
        <v>5444.2</v>
      </c>
      <c r="L64" s="111">
        <f t="shared" si="59"/>
        <v>6049.1</v>
      </c>
      <c r="M64" s="111">
        <f t="shared" si="59"/>
        <v>8065.4</v>
      </c>
      <c r="N64" s="111">
        <f t="shared" si="59"/>
        <v>8670.4</v>
      </c>
      <c r="O64" s="43">
        <f t="shared" si="40"/>
        <v>3957.9</v>
      </c>
      <c r="P64" s="121">
        <f>RCFs!C$7</f>
        <v>12.33</v>
      </c>
      <c r="Q64" s="111">
        <f t="shared" si="53"/>
        <v>5145.2</v>
      </c>
      <c r="R64" s="111">
        <f t="shared" si="53"/>
        <v>5936.8</v>
      </c>
      <c r="S64" s="43">
        <f t="shared" si="41"/>
        <v>3915.8</v>
      </c>
      <c r="T64" s="121">
        <f>RCFs!C$9</f>
        <v>12.199</v>
      </c>
      <c r="U64" s="43">
        <f t="shared" si="42"/>
        <v>3915.8</v>
      </c>
      <c r="V64" s="121">
        <f t="shared" si="43"/>
        <v>12.199</v>
      </c>
      <c r="W64" s="111">
        <f t="shared" si="54"/>
        <v>4307.3</v>
      </c>
      <c r="X64" s="111">
        <f t="shared" si="54"/>
        <v>5364.6</v>
      </c>
      <c r="Y64" s="111">
        <f t="shared" si="54"/>
        <v>6343.5</v>
      </c>
      <c r="Z64" s="111">
        <f t="shared" si="54"/>
        <v>5756.2</v>
      </c>
      <c r="AA64" s="111">
        <f t="shared" si="54"/>
        <v>8497.2000000000007</v>
      </c>
      <c r="AB64" s="111">
        <f t="shared" si="54"/>
        <v>11747.4</v>
      </c>
      <c r="AC64" s="43">
        <f t="shared" si="44"/>
        <v>3961.1</v>
      </c>
      <c r="AD64" s="121">
        <f>RCFs!C$13</f>
        <v>12.34</v>
      </c>
      <c r="AE64" s="111">
        <f t="shared" si="58"/>
        <v>6535.8</v>
      </c>
      <c r="AF64" s="111">
        <f t="shared" si="58"/>
        <v>8318.2999999999993</v>
      </c>
      <c r="AG64" s="111">
        <f t="shared" si="58"/>
        <v>11883.3</v>
      </c>
      <c r="AH64" s="43">
        <f t="shared" si="45"/>
        <v>3999.6</v>
      </c>
      <c r="AI64" s="121">
        <f>RCFs!C$31</f>
        <v>12.46</v>
      </c>
      <c r="AJ64" s="43">
        <f t="shared" si="46"/>
        <v>0</v>
      </c>
      <c r="AK64" s="121"/>
      <c r="AL64" s="43">
        <f t="shared" si="47"/>
        <v>4116.8</v>
      </c>
      <c r="AM64" s="121">
        <f>RCFs!C$33</f>
        <v>12.824999999999999</v>
      </c>
      <c r="AN64" s="111">
        <f t="shared" si="35"/>
        <v>5941.7</v>
      </c>
      <c r="AO64" s="43">
        <f t="shared" si="48"/>
        <v>4147.3</v>
      </c>
      <c r="AP64" s="121">
        <f>RCFs!C$35</f>
        <v>12.92</v>
      </c>
      <c r="AQ64" s="111">
        <f t="shared" si="55"/>
        <v>4976.7</v>
      </c>
      <c r="AR64" s="111">
        <f t="shared" si="55"/>
        <v>5598.8</v>
      </c>
      <c r="AS64" s="43">
        <f t="shared" si="49"/>
        <v>4208.3</v>
      </c>
      <c r="AT64" s="121">
        <f>RCFs!C$37</f>
        <v>13.11</v>
      </c>
      <c r="AU64" s="43">
        <f t="shared" si="50"/>
        <v>4124.8</v>
      </c>
      <c r="AV64" s="121">
        <f>RCFs!C$39</f>
        <v>12.85</v>
      </c>
      <c r="AW64" s="43">
        <f t="shared" si="51"/>
        <v>4070.9</v>
      </c>
      <c r="AX64" s="121">
        <f>RCFs!C$41</f>
        <v>12.682</v>
      </c>
    </row>
    <row r="65" spans="1:50" x14ac:dyDescent="0.2">
      <c r="A65" s="51">
        <v>1393</v>
      </c>
      <c r="B65" s="49" t="s">
        <v>85</v>
      </c>
      <c r="C65" s="50">
        <v>168</v>
      </c>
      <c r="D65" s="43">
        <f t="shared" si="37"/>
        <v>7338.1</v>
      </c>
      <c r="E65" s="117">
        <f>RCFs!C$43</f>
        <v>43.679000000000002</v>
      </c>
      <c r="F65" s="46">
        <f t="shared" si="38"/>
        <v>2110.5840000000003</v>
      </c>
      <c r="G65" s="117">
        <f>RCFs!C$5</f>
        <v>12.563000000000001</v>
      </c>
      <c r="H65" s="46">
        <f t="shared" si="39"/>
        <v>2110.5840000000003</v>
      </c>
      <c r="I65" s="117">
        <f>RCFs!C$5</f>
        <v>12.563000000000001</v>
      </c>
      <c r="J65" s="111">
        <f t="shared" si="59"/>
        <v>2321.6</v>
      </c>
      <c r="K65" s="111">
        <f t="shared" si="59"/>
        <v>2849.3</v>
      </c>
      <c r="L65" s="111">
        <f t="shared" si="59"/>
        <v>3165.9</v>
      </c>
      <c r="M65" s="111">
        <f t="shared" si="59"/>
        <v>4221.2</v>
      </c>
      <c r="N65" s="111">
        <f t="shared" si="59"/>
        <v>4537.8</v>
      </c>
      <c r="O65" s="43">
        <f t="shared" si="40"/>
        <v>2071.4</v>
      </c>
      <c r="P65" s="121">
        <f>RCFs!C$7</f>
        <v>12.33</v>
      </c>
      <c r="Q65" s="111">
        <f t="shared" si="53"/>
        <v>2692.8</v>
      </c>
      <c r="R65" s="111">
        <f t="shared" si="53"/>
        <v>3107.1</v>
      </c>
      <c r="S65" s="43">
        <f t="shared" si="41"/>
        <v>2049.4</v>
      </c>
      <c r="T65" s="121">
        <f>RCFs!C$9</f>
        <v>12.199</v>
      </c>
      <c r="U65" s="43">
        <f t="shared" si="42"/>
        <v>2049.4</v>
      </c>
      <c r="V65" s="121">
        <f t="shared" si="43"/>
        <v>12.199</v>
      </c>
      <c r="W65" s="111">
        <f t="shared" si="54"/>
        <v>2254.3000000000002</v>
      </c>
      <c r="X65" s="111">
        <f t="shared" si="54"/>
        <v>2807.6</v>
      </c>
      <c r="Y65" s="111">
        <f t="shared" si="54"/>
        <v>3320</v>
      </c>
      <c r="Z65" s="111">
        <f t="shared" si="54"/>
        <v>3012.6</v>
      </c>
      <c r="AA65" s="111">
        <f t="shared" si="54"/>
        <v>4447.1000000000004</v>
      </c>
      <c r="AB65" s="111">
        <f t="shared" si="54"/>
        <v>6148.2</v>
      </c>
      <c r="AC65" s="43">
        <f t="shared" si="44"/>
        <v>2073.1</v>
      </c>
      <c r="AD65" s="121">
        <f>RCFs!C$13</f>
        <v>12.34</v>
      </c>
      <c r="AE65" s="111">
        <f t="shared" si="58"/>
        <v>3420.6</v>
      </c>
      <c r="AF65" s="111">
        <f t="shared" si="58"/>
        <v>4353.5</v>
      </c>
      <c r="AG65" s="111">
        <f t="shared" si="58"/>
        <v>6219.3</v>
      </c>
      <c r="AH65" s="43">
        <f t="shared" si="45"/>
        <v>2093.1999999999998</v>
      </c>
      <c r="AI65" s="121">
        <f>RCFs!C$31</f>
        <v>12.46</v>
      </c>
      <c r="AJ65" s="43">
        <f t="shared" si="46"/>
        <v>0</v>
      </c>
      <c r="AK65" s="121"/>
      <c r="AL65" s="43">
        <f t="shared" si="47"/>
        <v>2154.6</v>
      </c>
      <c r="AM65" s="121">
        <f>RCFs!C$33</f>
        <v>12.824999999999999</v>
      </c>
      <c r="AN65" s="111">
        <f t="shared" si="35"/>
        <v>3109.7</v>
      </c>
      <c r="AO65" s="43">
        <f t="shared" si="48"/>
        <v>2170.5</v>
      </c>
      <c r="AP65" s="121">
        <f>RCFs!C$35</f>
        <v>12.92</v>
      </c>
      <c r="AQ65" s="111">
        <f t="shared" si="55"/>
        <v>2604.6</v>
      </c>
      <c r="AR65" s="111">
        <f t="shared" si="55"/>
        <v>2930.1</v>
      </c>
      <c r="AS65" s="43">
        <f t="shared" si="49"/>
        <v>2202.4</v>
      </c>
      <c r="AT65" s="121">
        <f>RCFs!C$37</f>
        <v>13.11</v>
      </c>
      <c r="AU65" s="43">
        <f t="shared" si="50"/>
        <v>2158.8000000000002</v>
      </c>
      <c r="AV65" s="121">
        <f>RCFs!C$39</f>
        <v>12.85</v>
      </c>
      <c r="AW65" s="43">
        <f t="shared" si="51"/>
        <v>2130.5</v>
      </c>
      <c r="AX65" s="121">
        <f>RCFs!C$41</f>
        <v>12.682</v>
      </c>
    </row>
    <row r="66" spans="1:50" x14ac:dyDescent="0.2">
      <c r="A66" s="51">
        <v>1396</v>
      </c>
      <c r="B66" s="49" t="s">
        <v>86</v>
      </c>
      <c r="C66" s="63">
        <v>264</v>
      </c>
      <c r="D66" s="43">
        <f t="shared" si="37"/>
        <v>11531.3</v>
      </c>
      <c r="E66" s="117">
        <f>RCFs!C$43</f>
        <v>43.679000000000002</v>
      </c>
      <c r="F66" s="46">
        <f t="shared" si="38"/>
        <v>3316.6320000000001</v>
      </c>
      <c r="G66" s="117">
        <f>RCFs!C$5</f>
        <v>12.563000000000001</v>
      </c>
      <c r="H66" s="46">
        <f t="shared" si="39"/>
        <v>3316.6320000000001</v>
      </c>
      <c r="I66" s="117">
        <f>RCFs!C$5</f>
        <v>12.563000000000001</v>
      </c>
      <c r="J66" s="111">
        <f t="shared" si="59"/>
        <v>3648.3</v>
      </c>
      <c r="K66" s="111">
        <f t="shared" si="59"/>
        <v>4477.5</v>
      </c>
      <c r="L66" s="111">
        <f t="shared" si="59"/>
        <v>4974.8999999999996</v>
      </c>
      <c r="M66" s="111">
        <f t="shared" si="59"/>
        <v>6633.3</v>
      </c>
      <c r="N66" s="111">
        <f t="shared" si="59"/>
        <v>7130.8</v>
      </c>
      <c r="O66" s="43">
        <f t="shared" si="40"/>
        <v>3255.1</v>
      </c>
      <c r="P66" s="121">
        <f>RCFs!C$7</f>
        <v>12.33</v>
      </c>
      <c r="Q66" s="111">
        <f t="shared" si="53"/>
        <v>4231.6000000000004</v>
      </c>
      <c r="R66" s="111">
        <f t="shared" si="53"/>
        <v>4882.6000000000004</v>
      </c>
      <c r="S66" s="43">
        <f t="shared" si="41"/>
        <v>3220.5</v>
      </c>
      <c r="T66" s="121">
        <f>RCFs!C$9</f>
        <v>12.199</v>
      </c>
      <c r="U66" s="43">
        <f t="shared" si="42"/>
        <v>3220.5</v>
      </c>
      <c r="V66" s="121">
        <f t="shared" si="43"/>
        <v>12.199</v>
      </c>
      <c r="W66" s="111">
        <f t="shared" si="54"/>
        <v>3542.5</v>
      </c>
      <c r="X66" s="111">
        <f t="shared" si="54"/>
        <v>4412</v>
      </c>
      <c r="Y66" s="111">
        <f t="shared" si="54"/>
        <v>5217.2</v>
      </c>
      <c r="Z66" s="111">
        <f t="shared" si="54"/>
        <v>4734.1000000000004</v>
      </c>
      <c r="AA66" s="111">
        <f t="shared" si="54"/>
        <v>6988.4</v>
      </c>
      <c r="AB66" s="111">
        <f t="shared" si="54"/>
        <v>9661.5</v>
      </c>
      <c r="AC66" s="43">
        <f t="shared" si="44"/>
        <v>3257.7</v>
      </c>
      <c r="AD66" s="121">
        <f>RCFs!C$13</f>
        <v>12.34</v>
      </c>
      <c r="AE66" s="111">
        <f t="shared" si="58"/>
        <v>5375.2</v>
      </c>
      <c r="AF66" s="111">
        <f t="shared" si="58"/>
        <v>6841.2</v>
      </c>
      <c r="AG66" s="111">
        <f t="shared" si="58"/>
        <v>9773.1</v>
      </c>
      <c r="AH66" s="43">
        <f t="shared" si="45"/>
        <v>3289.4</v>
      </c>
      <c r="AI66" s="121">
        <f>RCFs!C$31</f>
        <v>12.46</v>
      </c>
      <c r="AJ66" s="43">
        <f t="shared" si="46"/>
        <v>0</v>
      </c>
      <c r="AK66" s="121"/>
      <c r="AL66" s="43">
        <f t="shared" si="47"/>
        <v>3385.8</v>
      </c>
      <c r="AM66" s="121">
        <f>RCFs!C$33</f>
        <v>12.824999999999999</v>
      </c>
      <c r="AN66" s="111">
        <f t="shared" si="35"/>
        <v>4886.6000000000004</v>
      </c>
      <c r="AO66" s="43">
        <f t="shared" si="48"/>
        <v>3410.8</v>
      </c>
      <c r="AP66" s="121">
        <f>RCFs!C$35</f>
        <v>12.92</v>
      </c>
      <c r="AQ66" s="111">
        <f t="shared" si="55"/>
        <v>4092.9</v>
      </c>
      <c r="AR66" s="111">
        <f t="shared" si="55"/>
        <v>4604.5</v>
      </c>
      <c r="AS66" s="43">
        <f t="shared" si="49"/>
        <v>3461</v>
      </c>
      <c r="AT66" s="121">
        <f>RCFs!C$37</f>
        <v>13.11</v>
      </c>
      <c r="AU66" s="43">
        <f t="shared" si="50"/>
        <v>3392.4</v>
      </c>
      <c r="AV66" s="121">
        <f>RCFs!C$39</f>
        <v>12.85</v>
      </c>
      <c r="AW66" s="43">
        <f t="shared" si="51"/>
        <v>3348</v>
      </c>
      <c r="AX66" s="121">
        <f>RCFs!C$41</f>
        <v>12.682</v>
      </c>
    </row>
    <row r="67" spans="1:50" x14ac:dyDescent="0.2">
      <c r="A67" s="51">
        <v>1408</v>
      </c>
      <c r="B67" s="49" t="s">
        <v>87</v>
      </c>
      <c r="C67" s="63">
        <v>91</v>
      </c>
      <c r="D67" s="43">
        <f t="shared" si="37"/>
        <v>3974.8</v>
      </c>
      <c r="E67" s="117">
        <f>RCFs!C$43</f>
        <v>43.679000000000002</v>
      </c>
      <c r="F67" s="46">
        <f t="shared" si="38"/>
        <v>1143.2329999999999</v>
      </c>
      <c r="G67" s="117">
        <f>RCFs!C$5</f>
        <v>12.563000000000001</v>
      </c>
      <c r="H67" s="46">
        <f t="shared" si="39"/>
        <v>1143.2329999999999</v>
      </c>
      <c r="I67" s="117">
        <f>RCFs!C$5</f>
        <v>12.563000000000001</v>
      </c>
      <c r="J67" s="111">
        <f t="shared" si="59"/>
        <v>1257.5999999999999</v>
      </c>
      <c r="K67" s="111">
        <f t="shared" si="59"/>
        <v>1543.4</v>
      </c>
      <c r="L67" s="111">
        <f t="shared" si="59"/>
        <v>1714.8</v>
      </c>
      <c r="M67" s="111">
        <f t="shared" si="59"/>
        <v>2286.5</v>
      </c>
      <c r="N67" s="111">
        <f t="shared" si="59"/>
        <v>2458</v>
      </c>
      <c r="O67" s="43">
        <f t="shared" si="40"/>
        <v>1122</v>
      </c>
      <c r="P67" s="121">
        <f>RCFs!C$7</f>
        <v>12.33</v>
      </c>
      <c r="Q67" s="111">
        <f t="shared" si="53"/>
        <v>1458.6</v>
      </c>
      <c r="R67" s="111">
        <f t="shared" si="53"/>
        <v>1683</v>
      </c>
      <c r="S67" s="43">
        <f t="shared" si="41"/>
        <v>1110.0999999999999</v>
      </c>
      <c r="T67" s="121">
        <f>RCFs!C$9</f>
        <v>12.199</v>
      </c>
      <c r="U67" s="43">
        <f t="shared" si="42"/>
        <v>1110.0999999999999</v>
      </c>
      <c r="V67" s="121">
        <f t="shared" si="43"/>
        <v>12.199</v>
      </c>
      <c r="W67" s="111">
        <f t="shared" si="54"/>
        <v>1221.0999999999999</v>
      </c>
      <c r="X67" s="111">
        <f t="shared" si="54"/>
        <v>1520.8</v>
      </c>
      <c r="Y67" s="111">
        <f t="shared" si="54"/>
        <v>1798.3</v>
      </c>
      <c r="Z67" s="111">
        <f t="shared" si="54"/>
        <v>1631.8</v>
      </c>
      <c r="AA67" s="111">
        <f t="shared" si="54"/>
        <v>2408.9</v>
      </c>
      <c r="AB67" s="111">
        <f t="shared" si="54"/>
        <v>3330.3</v>
      </c>
      <c r="AC67" s="43">
        <f t="shared" si="44"/>
        <v>1122.9000000000001</v>
      </c>
      <c r="AD67" s="121">
        <f>RCFs!C$13</f>
        <v>12.34</v>
      </c>
      <c r="AE67" s="111">
        <f t="shared" si="58"/>
        <v>1852.8</v>
      </c>
      <c r="AF67" s="111">
        <f t="shared" si="58"/>
        <v>2358.1</v>
      </c>
      <c r="AG67" s="111">
        <f t="shared" si="58"/>
        <v>3368.7</v>
      </c>
      <c r="AH67" s="43">
        <f t="shared" si="45"/>
        <v>1133.8</v>
      </c>
      <c r="AI67" s="121">
        <f>RCFs!C$31</f>
        <v>12.46</v>
      </c>
      <c r="AJ67" s="43">
        <f t="shared" si="46"/>
        <v>0</v>
      </c>
      <c r="AK67" s="121"/>
      <c r="AL67" s="43">
        <f t="shared" si="47"/>
        <v>1167</v>
      </c>
      <c r="AM67" s="121">
        <f>RCFs!C$33</f>
        <v>12.824999999999999</v>
      </c>
      <c r="AN67" s="111">
        <f t="shared" si="35"/>
        <v>1684.4</v>
      </c>
      <c r="AO67" s="43">
        <f t="shared" si="48"/>
        <v>1175.7</v>
      </c>
      <c r="AP67" s="121">
        <f>RCFs!C$35</f>
        <v>12.92</v>
      </c>
      <c r="AQ67" s="111">
        <f t="shared" si="55"/>
        <v>1410.8</v>
      </c>
      <c r="AR67" s="111">
        <f t="shared" si="55"/>
        <v>1587.1</v>
      </c>
      <c r="AS67" s="43">
        <f t="shared" si="49"/>
        <v>1193</v>
      </c>
      <c r="AT67" s="121">
        <f>RCFs!C$37</f>
        <v>13.11</v>
      </c>
      <c r="AU67" s="43">
        <f t="shared" si="50"/>
        <v>1169.3</v>
      </c>
      <c r="AV67" s="121">
        <f>RCFs!C$39</f>
        <v>12.85</v>
      </c>
      <c r="AW67" s="43">
        <f t="shared" si="51"/>
        <v>1154</v>
      </c>
      <c r="AX67" s="121">
        <f>RCFs!C$41</f>
        <v>12.682</v>
      </c>
    </row>
    <row r="68" spans="1:50" ht="25.5" x14ac:dyDescent="0.2">
      <c r="A68" s="51">
        <v>1413</v>
      </c>
      <c r="B68" s="49" t="s">
        <v>168</v>
      </c>
      <c r="C68" s="63">
        <v>141</v>
      </c>
      <c r="D68" s="43">
        <f t="shared" si="37"/>
        <v>6158.7</v>
      </c>
      <c r="E68" s="117">
        <f>RCFs!C$43</f>
        <v>43.679000000000002</v>
      </c>
      <c r="F68" s="46">
        <f t="shared" si="38"/>
        <v>1771.383</v>
      </c>
      <c r="G68" s="117">
        <f>RCFs!C$5</f>
        <v>12.563000000000001</v>
      </c>
      <c r="H68" s="46">
        <f t="shared" si="39"/>
        <v>1771.383</v>
      </c>
      <c r="I68" s="117">
        <f>RCFs!C$5</f>
        <v>12.563000000000001</v>
      </c>
      <c r="J68" s="111">
        <f t="shared" si="59"/>
        <v>1948.5</v>
      </c>
      <c r="K68" s="111">
        <f t="shared" si="59"/>
        <v>2391.4</v>
      </c>
      <c r="L68" s="111">
        <f t="shared" si="59"/>
        <v>2657.1</v>
      </c>
      <c r="M68" s="111">
        <f t="shared" si="59"/>
        <v>3542.8</v>
      </c>
      <c r="N68" s="111">
        <f t="shared" si="59"/>
        <v>3808.5</v>
      </c>
      <c r="O68" s="43">
        <f t="shared" si="40"/>
        <v>1738.5</v>
      </c>
      <c r="P68" s="121">
        <f>RCFs!C$7</f>
        <v>12.33</v>
      </c>
      <c r="Q68" s="111">
        <f t="shared" si="53"/>
        <v>2260</v>
      </c>
      <c r="R68" s="111">
        <f t="shared" si="53"/>
        <v>2607.6999999999998</v>
      </c>
      <c r="S68" s="43">
        <f t="shared" si="41"/>
        <v>1720</v>
      </c>
      <c r="T68" s="121">
        <f>RCFs!C$9</f>
        <v>12.199</v>
      </c>
      <c r="U68" s="43">
        <f t="shared" si="42"/>
        <v>1720</v>
      </c>
      <c r="V68" s="121">
        <f t="shared" si="43"/>
        <v>12.199</v>
      </c>
      <c r="W68" s="111">
        <f t="shared" si="54"/>
        <v>1892</v>
      </c>
      <c r="X68" s="111">
        <f t="shared" si="54"/>
        <v>2356.4</v>
      </c>
      <c r="Y68" s="111">
        <f t="shared" si="54"/>
        <v>2786.4</v>
      </c>
      <c r="Z68" s="111">
        <f t="shared" si="54"/>
        <v>2528.4</v>
      </c>
      <c r="AA68" s="111">
        <f t="shared" si="54"/>
        <v>3732.4</v>
      </c>
      <c r="AB68" s="111">
        <f t="shared" si="54"/>
        <v>5160</v>
      </c>
      <c r="AC68" s="43">
        <f t="shared" si="44"/>
        <v>1739.9</v>
      </c>
      <c r="AD68" s="121">
        <f>RCFs!C$13</f>
        <v>12.34</v>
      </c>
      <c r="AE68" s="111">
        <f t="shared" si="58"/>
        <v>2870.8</v>
      </c>
      <c r="AF68" s="111">
        <f t="shared" si="58"/>
        <v>3653.8</v>
      </c>
      <c r="AG68" s="111">
        <f t="shared" si="58"/>
        <v>5219.7</v>
      </c>
      <c r="AH68" s="43">
        <f t="shared" si="45"/>
        <v>1756.8</v>
      </c>
      <c r="AI68" s="121">
        <f>RCFs!C$31</f>
        <v>12.46</v>
      </c>
      <c r="AJ68" s="43">
        <f t="shared" si="46"/>
        <v>0</v>
      </c>
      <c r="AK68" s="121"/>
      <c r="AL68" s="43">
        <f t="shared" si="47"/>
        <v>1808.3</v>
      </c>
      <c r="AM68" s="121">
        <f>RCFs!C$33</f>
        <v>12.824999999999999</v>
      </c>
      <c r="AN68" s="111">
        <f t="shared" si="35"/>
        <v>2609.9</v>
      </c>
      <c r="AO68" s="43">
        <f t="shared" si="48"/>
        <v>1821.7</v>
      </c>
      <c r="AP68" s="121">
        <f>RCFs!C$35</f>
        <v>12.92</v>
      </c>
      <c r="AQ68" s="111">
        <f t="shared" si="55"/>
        <v>2186</v>
      </c>
      <c r="AR68" s="111">
        <f t="shared" si="55"/>
        <v>2459.1999999999998</v>
      </c>
      <c r="AS68" s="43">
        <f t="shared" si="49"/>
        <v>1848.5</v>
      </c>
      <c r="AT68" s="121">
        <f>RCFs!C$37</f>
        <v>13.11</v>
      </c>
      <c r="AU68" s="43">
        <f t="shared" si="50"/>
        <v>1811.8</v>
      </c>
      <c r="AV68" s="121">
        <f>RCFs!C$39</f>
        <v>12.85</v>
      </c>
      <c r="AW68" s="43">
        <f t="shared" si="51"/>
        <v>1788.1</v>
      </c>
      <c r="AX68" s="121">
        <f>RCFs!C$41</f>
        <v>12.682</v>
      </c>
    </row>
    <row r="69" spans="1:50" ht="25.5" x14ac:dyDescent="0.2">
      <c r="A69" s="51">
        <v>1415</v>
      </c>
      <c r="B69" s="49" t="s">
        <v>88</v>
      </c>
      <c r="C69" s="63">
        <v>247</v>
      </c>
      <c r="D69" s="43">
        <f t="shared" si="37"/>
        <v>10788.7</v>
      </c>
      <c r="E69" s="117">
        <f>RCFs!C$43</f>
        <v>43.679000000000002</v>
      </c>
      <c r="F69" s="46">
        <f t="shared" si="38"/>
        <v>3103.0610000000001</v>
      </c>
      <c r="G69" s="117">
        <f>RCFs!C$5</f>
        <v>12.563000000000001</v>
      </c>
      <c r="H69" s="46">
        <f t="shared" si="39"/>
        <v>3103.0610000000001</v>
      </c>
      <c r="I69" s="117">
        <f>RCFs!C$5</f>
        <v>12.563000000000001</v>
      </c>
      <c r="J69" s="111">
        <f t="shared" si="59"/>
        <v>3413.4</v>
      </c>
      <c r="K69" s="111">
        <f t="shared" si="59"/>
        <v>4189.1000000000004</v>
      </c>
      <c r="L69" s="111">
        <f t="shared" si="59"/>
        <v>4654.6000000000004</v>
      </c>
      <c r="M69" s="111">
        <f t="shared" si="59"/>
        <v>6206.1</v>
      </c>
      <c r="N69" s="111">
        <f t="shared" si="59"/>
        <v>6671.6</v>
      </c>
      <c r="O69" s="43">
        <f t="shared" si="40"/>
        <v>3045.5</v>
      </c>
      <c r="P69" s="121">
        <f>RCFs!C$7</f>
        <v>12.33</v>
      </c>
      <c r="Q69" s="111">
        <f t="shared" si="53"/>
        <v>3959.1</v>
      </c>
      <c r="R69" s="111">
        <f t="shared" si="53"/>
        <v>4568.2</v>
      </c>
      <c r="S69" s="43">
        <f t="shared" si="41"/>
        <v>3013.1</v>
      </c>
      <c r="T69" s="121">
        <f>RCFs!C$9</f>
        <v>12.199</v>
      </c>
      <c r="U69" s="43">
        <f t="shared" si="42"/>
        <v>3013.1</v>
      </c>
      <c r="V69" s="121">
        <f t="shared" si="43"/>
        <v>12.199</v>
      </c>
      <c r="W69" s="111">
        <f t="shared" si="54"/>
        <v>3314.4</v>
      </c>
      <c r="X69" s="111">
        <f t="shared" si="54"/>
        <v>4127.8999999999996</v>
      </c>
      <c r="Y69" s="111">
        <f t="shared" si="54"/>
        <v>4881.2</v>
      </c>
      <c r="Z69" s="111">
        <f t="shared" si="54"/>
        <v>4429.2</v>
      </c>
      <c r="AA69" s="111">
        <f t="shared" si="54"/>
        <v>6538.4</v>
      </c>
      <c r="AB69" s="111">
        <f t="shared" si="54"/>
        <v>9039.2999999999993</v>
      </c>
      <c r="AC69" s="43">
        <f t="shared" si="44"/>
        <v>3047.9</v>
      </c>
      <c r="AD69" s="121">
        <f>RCFs!C$13</f>
        <v>12.34</v>
      </c>
      <c r="AE69" s="111">
        <f t="shared" si="58"/>
        <v>5029</v>
      </c>
      <c r="AF69" s="111">
        <f t="shared" si="58"/>
        <v>6400.6</v>
      </c>
      <c r="AG69" s="111">
        <f t="shared" si="58"/>
        <v>9143.7000000000007</v>
      </c>
      <c r="AH69" s="43">
        <f t="shared" si="45"/>
        <v>3077.6</v>
      </c>
      <c r="AI69" s="121">
        <f>RCFs!C$31</f>
        <v>12.46</v>
      </c>
      <c r="AJ69" s="43">
        <f t="shared" si="46"/>
        <v>0</v>
      </c>
      <c r="AK69" s="121"/>
      <c r="AL69" s="43">
        <f t="shared" si="47"/>
        <v>3167.7</v>
      </c>
      <c r="AM69" s="121">
        <f>RCFs!C$33</f>
        <v>12.824999999999999</v>
      </c>
      <c r="AN69" s="111">
        <f t="shared" si="35"/>
        <v>4571.8999999999996</v>
      </c>
      <c r="AO69" s="43">
        <f t="shared" si="48"/>
        <v>3191.2</v>
      </c>
      <c r="AP69" s="121">
        <f>RCFs!C$35</f>
        <v>12.92</v>
      </c>
      <c r="AQ69" s="111">
        <f t="shared" si="55"/>
        <v>3829.4</v>
      </c>
      <c r="AR69" s="111">
        <f t="shared" si="55"/>
        <v>4308.1000000000004</v>
      </c>
      <c r="AS69" s="43">
        <f t="shared" si="49"/>
        <v>3238.1</v>
      </c>
      <c r="AT69" s="121">
        <f>RCFs!C$37</f>
        <v>13.11</v>
      </c>
      <c r="AU69" s="43">
        <f t="shared" si="50"/>
        <v>3173.9</v>
      </c>
      <c r="AV69" s="121">
        <f>RCFs!C$39</f>
        <v>12.85</v>
      </c>
      <c r="AW69" s="43">
        <f t="shared" si="51"/>
        <v>3132.4</v>
      </c>
      <c r="AX69" s="121">
        <f>RCFs!C$41</f>
        <v>12.682</v>
      </c>
    </row>
    <row r="70" spans="1:50" x14ac:dyDescent="0.2">
      <c r="A70" s="51">
        <v>1435</v>
      </c>
      <c r="B70" s="49" t="s">
        <v>89</v>
      </c>
      <c r="C70" s="50">
        <v>221.3</v>
      </c>
      <c r="D70" s="43">
        <f t="shared" si="37"/>
        <v>9666.2000000000007</v>
      </c>
      <c r="E70" s="117">
        <f>RCFs!C$43</f>
        <v>43.679000000000002</v>
      </c>
      <c r="F70" s="46">
        <f t="shared" si="38"/>
        <v>2780.1919000000003</v>
      </c>
      <c r="G70" s="117">
        <f>RCFs!C$5</f>
        <v>12.563000000000001</v>
      </c>
      <c r="H70" s="46">
        <f t="shared" si="39"/>
        <v>2780.1919000000003</v>
      </c>
      <c r="I70" s="117">
        <f>RCFs!C$5</f>
        <v>12.563000000000001</v>
      </c>
      <c r="J70" s="111">
        <f t="shared" si="59"/>
        <v>3058.2</v>
      </c>
      <c r="K70" s="111">
        <f t="shared" si="59"/>
        <v>3753.3</v>
      </c>
      <c r="L70" s="111">
        <f t="shared" si="59"/>
        <v>4170.3</v>
      </c>
      <c r="M70" s="111">
        <f t="shared" si="59"/>
        <v>5560.4</v>
      </c>
      <c r="N70" s="111">
        <f t="shared" si="59"/>
        <v>5977.4</v>
      </c>
      <c r="O70" s="43">
        <f t="shared" si="40"/>
        <v>2728.6</v>
      </c>
      <c r="P70" s="121">
        <f>RCFs!C$7</f>
        <v>12.33</v>
      </c>
      <c r="Q70" s="111">
        <f t="shared" si="53"/>
        <v>3547.1</v>
      </c>
      <c r="R70" s="111">
        <f t="shared" si="53"/>
        <v>4092.9</v>
      </c>
      <c r="S70" s="43">
        <f t="shared" si="41"/>
        <v>2699.6</v>
      </c>
      <c r="T70" s="121">
        <f>RCFs!C$9</f>
        <v>12.199</v>
      </c>
      <c r="U70" s="43">
        <f t="shared" si="42"/>
        <v>2699.6</v>
      </c>
      <c r="V70" s="121">
        <f t="shared" si="43"/>
        <v>12.199</v>
      </c>
      <c r="W70" s="111">
        <f t="shared" si="54"/>
        <v>2969.5</v>
      </c>
      <c r="X70" s="111">
        <f t="shared" si="54"/>
        <v>3698.4</v>
      </c>
      <c r="Y70" s="111">
        <f t="shared" si="54"/>
        <v>4373.3</v>
      </c>
      <c r="Z70" s="111">
        <f t="shared" si="54"/>
        <v>3968.4</v>
      </c>
      <c r="AA70" s="111">
        <f t="shared" si="54"/>
        <v>5858.1</v>
      </c>
      <c r="AB70" s="111">
        <f t="shared" si="54"/>
        <v>8098.8</v>
      </c>
      <c r="AC70" s="43">
        <f t="shared" si="44"/>
        <v>2730.8</v>
      </c>
      <c r="AD70" s="121">
        <f>RCFs!C$13</f>
        <v>12.34</v>
      </c>
      <c r="AE70" s="111">
        <f t="shared" si="58"/>
        <v>4505.8</v>
      </c>
      <c r="AF70" s="111">
        <f t="shared" si="58"/>
        <v>5734.7</v>
      </c>
      <c r="AG70" s="111">
        <f t="shared" si="58"/>
        <v>8192.4</v>
      </c>
      <c r="AH70" s="43">
        <f t="shared" si="45"/>
        <v>2757.3</v>
      </c>
      <c r="AI70" s="121">
        <f>RCFs!C$31</f>
        <v>12.46</v>
      </c>
      <c r="AJ70" s="43">
        <f t="shared" si="46"/>
        <v>0</v>
      </c>
      <c r="AK70" s="121"/>
      <c r="AL70" s="43">
        <f t="shared" si="47"/>
        <v>2838.1</v>
      </c>
      <c r="AM70" s="121">
        <f>RCFs!C$33</f>
        <v>12.824999999999999</v>
      </c>
      <c r="AN70" s="111">
        <f t="shared" si="35"/>
        <v>4096.2</v>
      </c>
      <c r="AO70" s="43">
        <f t="shared" si="48"/>
        <v>2859.1</v>
      </c>
      <c r="AP70" s="121">
        <f>RCFs!C$35</f>
        <v>12.92</v>
      </c>
      <c r="AQ70" s="111">
        <f t="shared" si="55"/>
        <v>3430.9</v>
      </c>
      <c r="AR70" s="111">
        <f t="shared" si="55"/>
        <v>3859.7</v>
      </c>
      <c r="AS70" s="43">
        <f t="shared" si="49"/>
        <v>2901.2</v>
      </c>
      <c r="AT70" s="121">
        <f>RCFs!C$37</f>
        <v>13.11</v>
      </c>
      <c r="AU70" s="43">
        <f t="shared" si="50"/>
        <v>2843.7</v>
      </c>
      <c r="AV70" s="121">
        <f>RCFs!C$39</f>
        <v>12.85</v>
      </c>
      <c r="AW70" s="43">
        <f t="shared" si="51"/>
        <v>2806.5</v>
      </c>
      <c r="AX70" s="121">
        <f>RCFs!C$41</f>
        <v>12.682</v>
      </c>
    </row>
    <row r="71" spans="1:50" x14ac:dyDescent="0.2">
      <c r="A71" s="51">
        <v>1439</v>
      </c>
      <c r="B71" s="49" t="s">
        <v>90</v>
      </c>
      <c r="C71" s="63">
        <v>65</v>
      </c>
      <c r="D71" s="43">
        <f t="shared" si="37"/>
        <v>2839.1</v>
      </c>
      <c r="E71" s="117">
        <f>RCFs!C$43</f>
        <v>43.679000000000002</v>
      </c>
      <c r="F71" s="46">
        <f t="shared" si="38"/>
        <v>816.59500000000003</v>
      </c>
      <c r="G71" s="117">
        <f>RCFs!C$5</f>
        <v>12.563000000000001</v>
      </c>
      <c r="H71" s="46">
        <f t="shared" si="39"/>
        <v>816.59500000000003</v>
      </c>
      <c r="I71" s="117">
        <f>RCFs!C$5</f>
        <v>12.563000000000001</v>
      </c>
      <c r="J71" s="111">
        <f t="shared" ref="J71:N80" si="60">ROUND($C71*$I71*J$6,1)</f>
        <v>898.3</v>
      </c>
      <c r="K71" s="111">
        <f t="shared" si="60"/>
        <v>1102.4000000000001</v>
      </c>
      <c r="L71" s="111">
        <f t="shared" si="60"/>
        <v>1224.9000000000001</v>
      </c>
      <c r="M71" s="111">
        <f t="shared" si="60"/>
        <v>1633.2</v>
      </c>
      <c r="N71" s="111">
        <f t="shared" si="60"/>
        <v>1755.7</v>
      </c>
      <c r="O71" s="43">
        <f t="shared" si="40"/>
        <v>801.4</v>
      </c>
      <c r="P71" s="121">
        <f>RCFs!C$7</f>
        <v>12.33</v>
      </c>
      <c r="Q71" s="111">
        <f t="shared" si="53"/>
        <v>1041.8</v>
      </c>
      <c r="R71" s="111">
        <f t="shared" si="53"/>
        <v>1202.0999999999999</v>
      </c>
      <c r="S71" s="43">
        <f t="shared" si="41"/>
        <v>792.9</v>
      </c>
      <c r="T71" s="121">
        <f>RCFs!C$9</f>
        <v>12.199</v>
      </c>
      <c r="U71" s="43">
        <f t="shared" si="42"/>
        <v>792.9</v>
      </c>
      <c r="V71" s="121">
        <f t="shared" si="43"/>
        <v>12.199</v>
      </c>
      <c r="W71" s="111">
        <f t="shared" si="54"/>
        <v>872.1</v>
      </c>
      <c r="X71" s="111">
        <f t="shared" si="54"/>
        <v>1086.2</v>
      </c>
      <c r="Y71" s="111">
        <f t="shared" si="54"/>
        <v>1284.4000000000001</v>
      </c>
      <c r="Z71" s="111">
        <f t="shared" si="54"/>
        <v>1165.5</v>
      </c>
      <c r="AA71" s="111">
        <f t="shared" si="54"/>
        <v>1720.5</v>
      </c>
      <c r="AB71" s="111">
        <f t="shared" si="54"/>
        <v>2378.6999999999998</v>
      </c>
      <c r="AC71" s="43">
        <f t="shared" si="44"/>
        <v>802.1</v>
      </c>
      <c r="AD71" s="121">
        <f>RCFs!C$13</f>
        <v>12.34</v>
      </c>
      <c r="AE71" s="111">
        <f t="shared" si="58"/>
        <v>1323.5</v>
      </c>
      <c r="AF71" s="111">
        <f t="shared" si="58"/>
        <v>1684.4</v>
      </c>
      <c r="AG71" s="111">
        <f t="shared" si="58"/>
        <v>2406.3000000000002</v>
      </c>
      <c r="AH71" s="43">
        <f t="shared" si="45"/>
        <v>809.9</v>
      </c>
      <c r="AI71" s="121">
        <f>RCFs!C$31</f>
        <v>12.46</v>
      </c>
      <c r="AJ71" s="43">
        <f t="shared" si="46"/>
        <v>0</v>
      </c>
      <c r="AK71" s="121"/>
      <c r="AL71" s="43">
        <f t="shared" si="47"/>
        <v>833.6</v>
      </c>
      <c r="AM71" s="121">
        <f>RCFs!C$33</f>
        <v>12.824999999999999</v>
      </c>
      <c r="AN71" s="111">
        <f t="shared" si="35"/>
        <v>1203.2</v>
      </c>
      <c r="AO71" s="43">
        <f t="shared" si="48"/>
        <v>839.8</v>
      </c>
      <c r="AP71" s="121">
        <f>RCFs!C$35</f>
        <v>12.92</v>
      </c>
      <c r="AQ71" s="111">
        <f t="shared" si="55"/>
        <v>1007.7</v>
      </c>
      <c r="AR71" s="111">
        <f t="shared" si="55"/>
        <v>1133.7</v>
      </c>
      <c r="AS71" s="43">
        <f t="shared" si="49"/>
        <v>852.1</v>
      </c>
      <c r="AT71" s="121">
        <f>RCFs!C$37</f>
        <v>13.11</v>
      </c>
      <c r="AU71" s="43">
        <f t="shared" si="50"/>
        <v>835.2</v>
      </c>
      <c r="AV71" s="121">
        <f>RCFs!C$39</f>
        <v>12.85</v>
      </c>
      <c r="AW71" s="43">
        <f t="shared" si="51"/>
        <v>824.3</v>
      </c>
      <c r="AX71" s="121">
        <f>RCFs!C$41</f>
        <v>12.682</v>
      </c>
    </row>
    <row r="72" spans="1:50" x14ac:dyDescent="0.2">
      <c r="A72" s="51">
        <v>1445</v>
      </c>
      <c r="B72" s="49" t="s">
        <v>91</v>
      </c>
      <c r="C72" s="50">
        <v>315</v>
      </c>
      <c r="D72" s="43">
        <f t="shared" si="37"/>
        <v>13758.9</v>
      </c>
      <c r="E72" s="117">
        <f>RCFs!C$43</f>
        <v>43.679000000000002</v>
      </c>
      <c r="F72" s="46">
        <f t="shared" si="38"/>
        <v>3957.3450000000003</v>
      </c>
      <c r="G72" s="117">
        <f>RCFs!C$5</f>
        <v>12.563000000000001</v>
      </c>
      <c r="H72" s="46">
        <f t="shared" si="39"/>
        <v>3957.3450000000003</v>
      </c>
      <c r="I72" s="117">
        <f>RCFs!C$5</f>
        <v>12.563000000000001</v>
      </c>
      <c r="J72" s="111">
        <f t="shared" si="60"/>
        <v>4353.1000000000004</v>
      </c>
      <c r="K72" s="111">
        <f t="shared" si="60"/>
        <v>5342.4</v>
      </c>
      <c r="L72" s="111">
        <f t="shared" si="60"/>
        <v>5936</v>
      </c>
      <c r="M72" s="111">
        <f t="shared" si="60"/>
        <v>7914.7</v>
      </c>
      <c r="N72" s="111">
        <f t="shared" si="60"/>
        <v>8508.2999999999993</v>
      </c>
      <c r="O72" s="43">
        <f t="shared" si="40"/>
        <v>3883.9</v>
      </c>
      <c r="P72" s="121">
        <f>RCFs!C$7</f>
        <v>12.33</v>
      </c>
      <c r="Q72" s="111">
        <f t="shared" si="53"/>
        <v>5049</v>
      </c>
      <c r="R72" s="111">
        <f t="shared" si="53"/>
        <v>5825.8</v>
      </c>
      <c r="S72" s="43">
        <f t="shared" si="41"/>
        <v>3842.6</v>
      </c>
      <c r="T72" s="121">
        <f>RCFs!C$9</f>
        <v>12.199</v>
      </c>
      <c r="U72" s="43">
        <f t="shared" si="42"/>
        <v>3842.6</v>
      </c>
      <c r="V72" s="121">
        <f t="shared" si="43"/>
        <v>12.199</v>
      </c>
      <c r="W72" s="111">
        <f t="shared" si="54"/>
        <v>4226.8</v>
      </c>
      <c r="X72" s="111">
        <f t="shared" si="54"/>
        <v>5264.3</v>
      </c>
      <c r="Y72" s="111">
        <f t="shared" si="54"/>
        <v>6225</v>
      </c>
      <c r="Z72" s="111">
        <f t="shared" si="54"/>
        <v>5648.6</v>
      </c>
      <c r="AA72" s="111">
        <f t="shared" si="54"/>
        <v>8338.4</v>
      </c>
      <c r="AB72" s="111">
        <f t="shared" si="54"/>
        <v>11527.8</v>
      </c>
      <c r="AC72" s="43">
        <f t="shared" si="44"/>
        <v>3887.1</v>
      </c>
      <c r="AD72" s="121">
        <f>RCFs!C$13</f>
        <v>12.34</v>
      </c>
      <c r="AE72" s="111">
        <f t="shared" si="58"/>
        <v>6413.7</v>
      </c>
      <c r="AF72" s="111">
        <f t="shared" si="58"/>
        <v>8162.9</v>
      </c>
      <c r="AG72" s="111">
        <f t="shared" si="58"/>
        <v>11661.3</v>
      </c>
      <c r="AH72" s="43">
        <f t="shared" si="45"/>
        <v>3924.9</v>
      </c>
      <c r="AI72" s="121">
        <f>RCFs!C$31</f>
        <v>12.46</v>
      </c>
      <c r="AJ72" s="43">
        <f t="shared" si="46"/>
        <v>0</v>
      </c>
      <c r="AK72" s="121"/>
      <c r="AL72" s="43">
        <f t="shared" si="47"/>
        <v>4039.8</v>
      </c>
      <c r="AM72" s="121">
        <f>RCFs!C$33</f>
        <v>12.824999999999999</v>
      </c>
      <c r="AN72" s="111">
        <f t="shared" si="35"/>
        <v>5830.7</v>
      </c>
      <c r="AO72" s="43">
        <f t="shared" si="48"/>
        <v>4069.8</v>
      </c>
      <c r="AP72" s="121">
        <f>RCFs!C$35</f>
        <v>12.92</v>
      </c>
      <c r="AQ72" s="111">
        <f t="shared" si="55"/>
        <v>4883.7</v>
      </c>
      <c r="AR72" s="111">
        <f t="shared" si="55"/>
        <v>5494.2</v>
      </c>
      <c r="AS72" s="43">
        <f t="shared" si="49"/>
        <v>4129.6000000000004</v>
      </c>
      <c r="AT72" s="121">
        <f>RCFs!C$37</f>
        <v>13.11</v>
      </c>
      <c r="AU72" s="43">
        <f t="shared" si="50"/>
        <v>4047.7</v>
      </c>
      <c r="AV72" s="121">
        <f>RCFs!C$39</f>
        <v>12.85</v>
      </c>
      <c r="AW72" s="43">
        <f t="shared" si="51"/>
        <v>3994.8</v>
      </c>
      <c r="AX72" s="121">
        <f>RCFs!C$41</f>
        <v>12.682</v>
      </c>
    </row>
    <row r="73" spans="1:50" x14ac:dyDescent="0.2">
      <c r="A73" s="51">
        <v>1449</v>
      </c>
      <c r="B73" s="49" t="s">
        <v>92</v>
      </c>
      <c r="C73" s="50">
        <v>160</v>
      </c>
      <c r="D73" s="43">
        <f t="shared" si="37"/>
        <v>6988.6</v>
      </c>
      <c r="E73" s="117">
        <f>RCFs!C$43</f>
        <v>43.679000000000002</v>
      </c>
      <c r="F73" s="46">
        <f t="shared" si="38"/>
        <v>2010.0800000000002</v>
      </c>
      <c r="G73" s="117">
        <f>RCFs!C$5</f>
        <v>12.563000000000001</v>
      </c>
      <c r="H73" s="46">
        <f t="shared" si="39"/>
        <v>2010.0800000000002</v>
      </c>
      <c r="I73" s="117">
        <f>RCFs!C$5</f>
        <v>12.563000000000001</v>
      </c>
      <c r="J73" s="111">
        <f t="shared" si="60"/>
        <v>2211.1</v>
      </c>
      <c r="K73" s="111">
        <f t="shared" si="60"/>
        <v>2713.6</v>
      </c>
      <c r="L73" s="111">
        <f t="shared" si="60"/>
        <v>3015.1</v>
      </c>
      <c r="M73" s="111">
        <f t="shared" si="60"/>
        <v>4020.2</v>
      </c>
      <c r="N73" s="111">
        <f t="shared" si="60"/>
        <v>4321.7</v>
      </c>
      <c r="O73" s="43">
        <f t="shared" si="40"/>
        <v>1972.8</v>
      </c>
      <c r="P73" s="121">
        <f>RCFs!C$7</f>
        <v>12.33</v>
      </c>
      <c r="Q73" s="111">
        <f t="shared" si="53"/>
        <v>2564.6</v>
      </c>
      <c r="R73" s="111">
        <f t="shared" si="53"/>
        <v>2959.2</v>
      </c>
      <c r="S73" s="43">
        <f t="shared" si="41"/>
        <v>1951.8</v>
      </c>
      <c r="T73" s="121">
        <f>RCFs!C$9</f>
        <v>12.199</v>
      </c>
      <c r="U73" s="43">
        <f t="shared" si="42"/>
        <v>1951.8</v>
      </c>
      <c r="V73" s="121">
        <f t="shared" si="43"/>
        <v>12.199</v>
      </c>
      <c r="W73" s="111">
        <f t="shared" si="54"/>
        <v>2146.9</v>
      </c>
      <c r="X73" s="111">
        <f t="shared" si="54"/>
        <v>2673.9</v>
      </c>
      <c r="Y73" s="111">
        <f t="shared" si="54"/>
        <v>3161.9</v>
      </c>
      <c r="Z73" s="111">
        <f t="shared" si="54"/>
        <v>2869.1</v>
      </c>
      <c r="AA73" s="111">
        <f t="shared" si="54"/>
        <v>4235.3999999999996</v>
      </c>
      <c r="AB73" s="111">
        <f t="shared" si="54"/>
        <v>5855.4</v>
      </c>
      <c r="AC73" s="43">
        <f t="shared" si="44"/>
        <v>1974.4</v>
      </c>
      <c r="AD73" s="121">
        <f>RCFs!C$13</f>
        <v>12.34</v>
      </c>
      <c r="AE73" s="111">
        <f t="shared" si="58"/>
        <v>3257.8</v>
      </c>
      <c r="AF73" s="111">
        <f t="shared" si="58"/>
        <v>4146.2</v>
      </c>
      <c r="AG73" s="111">
        <f t="shared" si="58"/>
        <v>5923.2</v>
      </c>
      <c r="AH73" s="43">
        <f t="shared" si="45"/>
        <v>1993.6</v>
      </c>
      <c r="AI73" s="121">
        <f>RCFs!C$31</f>
        <v>12.46</v>
      </c>
      <c r="AJ73" s="43">
        <f t="shared" si="46"/>
        <v>0</v>
      </c>
      <c r="AK73" s="121"/>
      <c r="AL73" s="43">
        <f t="shared" si="47"/>
        <v>2052</v>
      </c>
      <c r="AM73" s="121">
        <f>RCFs!C$33</f>
        <v>12.824999999999999</v>
      </c>
      <c r="AN73" s="111">
        <f t="shared" si="35"/>
        <v>2961.6</v>
      </c>
      <c r="AO73" s="43">
        <f t="shared" si="48"/>
        <v>2067.1999999999998</v>
      </c>
      <c r="AP73" s="121">
        <f>RCFs!C$35</f>
        <v>12.92</v>
      </c>
      <c r="AQ73" s="111">
        <f t="shared" si="55"/>
        <v>2480.6</v>
      </c>
      <c r="AR73" s="111">
        <f t="shared" si="55"/>
        <v>2790.7</v>
      </c>
      <c r="AS73" s="43">
        <f t="shared" si="49"/>
        <v>2097.6</v>
      </c>
      <c r="AT73" s="121">
        <f>RCFs!C$37</f>
        <v>13.11</v>
      </c>
      <c r="AU73" s="43">
        <f t="shared" si="50"/>
        <v>2056</v>
      </c>
      <c r="AV73" s="121">
        <f>RCFs!C$39</f>
        <v>12.85</v>
      </c>
      <c r="AW73" s="43">
        <f t="shared" si="51"/>
        <v>2029.1</v>
      </c>
      <c r="AX73" s="121">
        <f>RCFs!C$41</f>
        <v>12.682</v>
      </c>
    </row>
    <row r="74" spans="1:50" x14ac:dyDescent="0.2">
      <c r="A74" s="51">
        <v>1525</v>
      </c>
      <c r="B74" s="49" t="s">
        <v>93</v>
      </c>
      <c r="C74" s="50">
        <v>310</v>
      </c>
      <c r="D74" s="43">
        <f t="shared" si="37"/>
        <v>13540.5</v>
      </c>
      <c r="E74" s="117">
        <f>RCFs!C$43</f>
        <v>43.679000000000002</v>
      </c>
      <c r="F74" s="46">
        <f t="shared" si="38"/>
        <v>3894.53</v>
      </c>
      <c r="G74" s="117">
        <f>RCFs!C$5</f>
        <v>12.563000000000001</v>
      </c>
      <c r="H74" s="46">
        <f t="shared" si="39"/>
        <v>3894.53</v>
      </c>
      <c r="I74" s="117">
        <f>RCFs!C$5</f>
        <v>12.563000000000001</v>
      </c>
      <c r="J74" s="111">
        <f t="shared" si="60"/>
        <v>4284</v>
      </c>
      <c r="K74" s="111">
        <f t="shared" si="60"/>
        <v>5257.6</v>
      </c>
      <c r="L74" s="111">
        <f t="shared" si="60"/>
        <v>5841.8</v>
      </c>
      <c r="M74" s="111">
        <f t="shared" si="60"/>
        <v>7789.1</v>
      </c>
      <c r="N74" s="111">
        <f t="shared" si="60"/>
        <v>8373.2000000000007</v>
      </c>
      <c r="O74" s="43">
        <f t="shared" si="40"/>
        <v>3822.3</v>
      </c>
      <c r="P74" s="121">
        <f>RCFs!C$7</f>
        <v>12.33</v>
      </c>
      <c r="Q74" s="111">
        <f t="shared" si="53"/>
        <v>4968.8999999999996</v>
      </c>
      <c r="R74" s="111">
        <f t="shared" si="53"/>
        <v>5733.4</v>
      </c>
      <c r="S74" s="43">
        <f t="shared" si="41"/>
        <v>3781.6</v>
      </c>
      <c r="T74" s="121">
        <f>RCFs!C$9</f>
        <v>12.199</v>
      </c>
      <c r="U74" s="43">
        <f t="shared" si="42"/>
        <v>3781.6</v>
      </c>
      <c r="V74" s="121">
        <f t="shared" si="43"/>
        <v>12.199</v>
      </c>
      <c r="W74" s="111">
        <f t="shared" si="54"/>
        <v>4159.7</v>
      </c>
      <c r="X74" s="111">
        <f t="shared" si="54"/>
        <v>5180.7</v>
      </c>
      <c r="Y74" s="111">
        <f t="shared" si="54"/>
        <v>6126.1</v>
      </c>
      <c r="Z74" s="111">
        <f t="shared" si="54"/>
        <v>5558.9</v>
      </c>
      <c r="AA74" s="111">
        <f t="shared" si="54"/>
        <v>8206</v>
      </c>
      <c r="AB74" s="111">
        <f t="shared" si="54"/>
        <v>11344.8</v>
      </c>
      <c r="AC74" s="43">
        <f t="shared" si="44"/>
        <v>3825.4</v>
      </c>
      <c r="AD74" s="121">
        <f>RCFs!C$13</f>
        <v>12.34</v>
      </c>
      <c r="AE74" s="111">
        <f t="shared" si="58"/>
        <v>6311.9</v>
      </c>
      <c r="AF74" s="111">
        <f t="shared" si="58"/>
        <v>8033.3</v>
      </c>
      <c r="AG74" s="111">
        <f t="shared" si="58"/>
        <v>11476.2</v>
      </c>
      <c r="AH74" s="43">
        <f t="shared" si="45"/>
        <v>3862.6</v>
      </c>
      <c r="AI74" s="121">
        <f>RCFs!C$31</f>
        <v>12.46</v>
      </c>
      <c r="AJ74" s="43">
        <f t="shared" si="46"/>
        <v>0</v>
      </c>
      <c r="AK74" s="121"/>
      <c r="AL74" s="43">
        <f t="shared" si="47"/>
        <v>3975.7</v>
      </c>
      <c r="AM74" s="121">
        <f>RCFs!C$33</f>
        <v>12.824999999999999</v>
      </c>
      <c r="AN74" s="111">
        <f t="shared" si="35"/>
        <v>5738.1</v>
      </c>
      <c r="AO74" s="43">
        <f t="shared" si="48"/>
        <v>4005.2</v>
      </c>
      <c r="AP74" s="121">
        <f>RCFs!C$35</f>
        <v>12.92</v>
      </c>
      <c r="AQ74" s="111">
        <f t="shared" si="55"/>
        <v>4806.2</v>
      </c>
      <c r="AR74" s="111">
        <f t="shared" si="55"/>
        <v>5407</v>
      </c>
      <c r="AS74" s="43">
        <f t="shared" si="49"/>
        <v>4064.1</v>
      </c>
      <c r="AT74" s="121">
        <f>RCFs!C$37</f>
        <v>13.11</v>
      </c>
      <c r="AU74" s="43">
        <f t="shared" si="50"/>
        <v>3983.5</v>
      </c>
      <c r="AV74" s="121">
        <f>RCFs!C$39</f>
        <v>12.85</v>
      </c>
      <c r="AW74" s="43">
        <f t="shared" si="51"/>
        <v>3931.4</v>
      </c>
      <c r="AX74" s="121">
        <f>RCFs!C$41</f>
        <v>12.682</v>
      </c>
    </row>
    <row r="75" spans="1:50" x14ac:dyDescent="0.2">
      <c r="A75" s="51">
        <v>1563</v>
      </c>
      <c r="B75" s="49" t="s">
        <v>94</v>
      </c>
      <c r="C75" s="63">
        <v>300</v>
      </c>
      <c r="D75" s="43">
        <f t="shared" si="37"/>
        <v>13103.7</v>
      </c>
      <c r="E75" s="117">
        <f>RCFs!C$43</f>
        <v>43.679000000000002</v>
      </c>
      <c r="F75" s="46">
        <f t="shared" si="38"/>
        <v>3768.9</v>
      </c>
      <c r="G75" s="117">
        <f>RCFs!C$5</f>
        <v>12.563000000000001</v>
      </c>
      <c r="H75" s="46">
        <f t="shared" si="39"/>
        <v>3768.9</v>
      </c>
      <c r="I75" s="117">
        <f>RCFs!C$5</f>
        <v>12.563000000000001</v>
      </c>
      <c r="J75" s="111">
        <f t="shared" si="60"/>
        <v>4145.8</v>
      </c>
      <c r="K75" s="111">
        <f t="shared" si="60"/>
        <v>5088</v>
      </c>
      <c r="L75" s="111">
        <f t="shared" si="60"/>
        <v>5653.4</v>
      </c>
      <c r="M75" s="111">
        <f t="shared" si="60"/>
        <v>7537.8</v>
      </c>
      <c r="N75" s="111">
        <f t="shared" si="60"/>
        <v>8103.1</v>
      </c>
      <c r="O75" s="43">
        <f t="shared" si="40"/>
        <v>3699</v>
      </c>
      <c r="P75" s="121">
        <f>RCFs!C$7</f>
        <v>12.33</v>
      </c>
      <c r="Q75" s="111">
        <f t="shared" si="53"/>
        <v>4808.7</v>
      </c>
      <c r="R75" s="111">
        <f t="shared" si="53"/>
        <v>5548.5</v>
      </c>
      <c r="S75" s="43">
        <f t="shared" si="41"/>
        <v>3659.7</v>
      </c>
      <c r="T75" s="121">
        <f>RCFs!C$9</f>
        <v>12.199</v>
      </c>
      <c r="U75" s="43">
        <f t="shared" si="42"/>
        <v>3659.7</v>
      </c>
      <c r="V75" s="121">
        <f t="shared" si="43"/>
        <v>12.199</v>
      </c>
      <c r="W75" s="111">
        <f t="shared" si="54"/>
        <v>4025.6</v>
      </c>
      <c r="X75" s="111">
        <f t="shared" si="54"/>
        <v>5013.7</v>
      </c>
      <c r="Y75" s="111">
        <f t="shared" si="54"/>
        <v>5928.7</v>
      </c>
      <c r="Z75" s="111">
        <f t="shared" si="54"/>
        <v>5379.7</v>
      </c>
      <c r="AA75" s="111">
        <f t="shared" si="54"/>
        <v>7941.5</v>
      </c>
      <c r="AB75" s="111">
        <f t="shared" si="54"/>
        <v>10979.1</v>
      </c>
      <c r="AC75" s="43">
        <f t="shared" si="44"/>
        <v>3702</v>
      </c>
      <c r="AD75" s="121">
        <f>RCFs!C$13</f>
        <v>12.34</v>
      </c>
      <c r="AE75" s="111">
        <f t="shared" si="58"/>
        <v>6108.3</v>
      </c>
      <c r="AF75" s="111">
        <f t="shared" si="58"/>
        <v>7774.2</v>
      </c>
      <c r="AG75" s="111">
        <f t="shared" si="58"/>
        <v>11106</v>
      </c>
      <c r="AH75" s="43">
        <f t="shared" si="45"/>
        <v>3738</v>
      </c>
      <c r="AI75" s="121">
        <f>RCFs!C$31</f>
        <v>12.46</v>
      </c>
      <c r="AJ75" s="43">
        <f t="shared" si="46"/>
        <v>0</v>
      </c>
      <c r="AK75" s="121"/>
      <c r="AL75" s="43">
        <f t="shared" si="47"/>
        <v>3847.5</v>
      </c>
      <c r="AM75" s="121">
        <f>RCFs!C$33</f>
        <v>12.824999999999999</v>
      </c>
      <c r="AN75" s="111">
        <f t="shared" si="35"/>
        <v>5553</v>
      </c>
      <c r="AO75" s="43">
        <f t="shared" si="48"/>
        <v>3876</v>
      </c>
      <c r="AP75" s="121">
        <f>RCFs!C$35</f>
        <v>12.92</v>
      </c>
      <c r="AQ75" s="111">
        <f t="shared" si="55"/>
        <v>4651.2</v>
      </c>
      <c r="AR75" s="111">
        <f t="shared" si="55"/>
        <v>5232.6000000000004</v>
      </c>
      <c r="AS75" s="43">
        <f t="shared" si="49"/>
        <v>3933</v>
      </c>
      <c r="AT75" s="121">
        <f>RCFs!C$37</f>
        <v>13.11</v>
      </c>
      <c r="AU75" s="43">
        <f t="shared" si="50"/>
        <v>3855</v>
      </c>
      <c r="AV75" s="121">
        <f>RCFs!C$39</f>
        <v>12.85</v>
      </c>
      <c r="AW75" s="43">
        <f t="shared" si="51"/>
        <v>3804.6</v>
      </c>
      <c r="AX75" s="121">
        <f>RCFs!C$41</f>
        <v>12.682</v>
      </c>
    </row>
    <row r="76" spans="1:50" ht="25.5" x14ac:dyDescent="0.2">
      <c r="A76" s="51">
        <v>1565</v>
      </c>
      <c r="B76" s="49" t="s">
        <v>95</v>
      </c>
      <c r="C76" s="50">
        <v>350</v>
      </c>
      <c r="D76" s="43">
        <f t="shared" si="37"/>
        <v>15287.7</v>
      </c>
      <c r="E76" s="117">
        <f>RCFs!C$43</f>
        <v>43.679000000000002</v>
      </c>
      <c r="F76" s="46">
        <f t="shared" si="38"/>
        <v>4397.05</v>
      </c>
      <c r="G76" s="117">
        <f>RCFs!C$5</f>
        <v>12.563000000000001</v>
      </c>
      <c r="H76" s="46">
        <f t="shared" si="39"/>
        <v>4397.05</v>
      </c>
      <c r="I76" s="117">
        <f>RCFs!C$5</f>
        <v>12.563000000000001</v>
      </c>
      <c r="J76" s="111">
        <f t="shared" si="60"/>
        <v>4836.8</v>
      </c>
      <c r="K76" s="111">
        <f t="shared" si="60"/>
        <v>5936</v>
      </c>
      <c r="L76" s="111">
        <f t="shared" si="60"/>
        <v>6595.6</v>
      </c>
      <c r="M76" s="111">
        <f t="shared" si="60"/>
        <v>8794.1</v>
      </c>
      <c r="N76" s="111">
        <f t="shared" si="60"/>
        <v>9453.7000000000007</v>
      </c>
      <c r="O76" s="43">
        <f t="shared" si="40"/>
        <v>4315.5</v>
      </c>
      <c r="P76" s="121">
        <f>RCFs!C$7</f>
        <v>12.33</v>
      </c>
      <c r="Q76" s="111">
        <f t="shared" si="53"/>
        <v>5610.1</v>
      </c>
      <c r="R76" s="111">
        <f t="shared" si="53"/>
        <v>6473.2</v>
      </c>
      <c r="S76" s="43">
        <f t="shared" si="41"/>
        <v>4269.6000000000004</v>
      </c>
      <c r="T76" s="121">
        <f>RCFs!C$9</f>
        <v>12.199</v>
      </c>
      <c r="U76" s="43">
        <f t="shared" si="42"/>
        <v>4269.6000000000004</v>
      </c>
      <c r="V76" s="121">
        <f t="shared" si="43"/>
        <v>12.199</v>
      </c>
      <c r="W76" s="111">
        <f t="shared" si="54"/>
        <v>4696.5</v>
      </c>
      <c r="X76" s="111">
        <f t="shared" si="54"/>
        <v>5849.3</v>
      </c>
      <c r="Y76" s="111">
        <f t="shared" si="54"/>
        <v>6916.7</v>
      </c>
      <c r="Z76" s="111">
        <f t="shared" si="54"/>
        <v>6276.3</v>
      </c>
      <c r="AA76" s="111">
        <f t="shared" si="54"/>
        <v>9265</v>
      </c>
      <c r="AB76" s="111">
        <f t="shared" si="54"/>
        <v>12808.8</v>
      </c>
      <c r="AC76" s="43">
        <f t="shared" si="44"/>
        <v>4319</v>
      </c>
      <c r="AD76" s="121">
        <f>RCFs!C$13</f>
        <v>12.34</v>
      </c>
      <c r="AE76" s="111">
        <f t="shared" si="58"/>
        <v>7126.4</v>
      </c>
      <c r="AF76" s="111">
        <f t="shared" si="58"/>
        <v>9069.9</v>
      </c>
      <c r="AG76" s="111">
        <f t="shared" si="58"/>
        <v>12957</v>
      </c>
      <c r="AH76" s="43">
        <f t="shared" si="45"/>
        <v>4361</v>
      </c>
      <c r="AI76" s="121">
        <f>RCFs!C$31</f>
        <v>12.46</v>
      </c>
      <c r="AJ76" s="43">
        <f t="shared" si="46"/>
        <v>0</v>
      </c>
      <c r="AK76" s="121"/>
      <c r="AL76" s="43">
        <f t="shared" si="47"/>
        <v>4488.7</v>
      </c>
      <c r="AM76" s="121">
        <f>RCFs!C$33</f>
        <v>12.824999999999999</v>
      </c>
      <c r="AN76" s="111">
        <f t="shared" si="35"/>
        <v>6478.5</v>
      </c>
      <c r="AO76" s="43">
        <f t="shared" si="48"/>
        <v>4522</v>
      </c>
      <c r="AP76" s="121">
        <f>RCFs!C$35</f>
        <v>12.92</v>
      </c>
      <c r="AQ76" s="111">
        <f t="shared" si="55"/>
        <v>5426.4</v>
      </c>
      <c r="AR76" s="111">
        <f t="shared" si="55"/>
        <v>6104.7</v>
      </c>
      <c r="AS76" s="43">
        <f t="shared" si="49"/>
        <v>4588.5</v>
      </c>
      <c r="AT76" s="121">
        <f>RCFs!C$37</f>
        <v>13.11</v>
      </c>
      <c r="AU76" s="43">
        <f t="shared" si="50"/>
        <v>4497.5</v>
      </c>
      <c r="AV76" s="121">
        <f>RCFs!C$39</f>
        <v>12.85</v>
      </c>
      <c r="AW76" s="43">
        <f t="shared" si="51"/>
        <v>4438.7</v>
      </c>
      <c r="AX76" s="121">
        <f>RCFs!C$41</f>
        <v>12.682</v>
      </c>
    </row>
    <row r="77" spans="1:50" x14ac:dyDescent="0.2">
      <c r="A77" s="51">
        <v>1566</v>
      </c>
      <c r="B77" s="49" t="s">
        <v>96</v>
      </c>
      <c r="C77" s="50">
        <v>325</v>
      </c>
      <c r="D77" s="43">
        <f t="shared" si="37"/>
        <v>14195.7</v>
      </c>
      <c r="E77" s="117">
        <f>RCFs!C$43</f>
        <v>43.679000000000002</v>
      </c>
      <c r="F77" s="46">
        <f t="shared" si="38"/>
        <v>4082.9750000000004</v>
      </c>
      <c r="G77" s="117">
        <f>RCFs!C$5</f>
        <v>12.563000000000001</v>
      </c>
      <c r="H77" s="46">
        <f t="shared" si="39"/>
        <v>4082.9750000000004</v>
      </c>
      <c r="I77" s="117">
        <f>RCFs!C$5</f>
        <v>12.563000000000001</v>
      </c>
      <c r="J77" s="111">
        <f t="shared" si="60"/>
        <v>4491.3</v>
      </c>
      <c r="K77" s="111">
        <f t="shared" si="60"/>
        <v>5512</v>
      </c>
      <c r="L77" s="111">
        <f t="shared" si="60"/>
        <v>6124.5</v>
      </c>
      <c r="M77" s="111">
        <f t="shared" si="60"/>
        <v>8166</v>
      </c>
      <c r="N77" s="111">
        <f t="shared" si="60"/>
        <v>8778.4</v>
      </c>
      <c r="O77" s="43">
        <f t="shared" si="40"/>
        <v>4007.2</v>
      </c>
      <c r="P77" s="121">
        <f>RCFs!C$7</f>
        <v>12.33</v>
      </c>
      <c r="Q77" s="111">
        <f t="shared" si="53"/>
        <v>5209.3</v>
      </c>
      <c r="R77" s="111">
        <f t="shared" si="53"/>
        <v>6010.8</v>
      </c>
      <c r="S77" s="43">
        <f t="shared" si="41"/>
        <v>3964.6</v>
      </c>
      <c r="T77" s="121">
        <f>RCFs!C$9</f>
        <v>12.199</v>
      </c>
      <c r="U77" s="43">
        <f t="shared" si="42"/>
        <v>3964.6</v>
      </c>
      <c r="V77" s="121">
        <f t="shared" si="43"/>
        <v>12.199</v>
      </c>
      <c r="W77" s="111">
        <f t="shared" si="54"/>
        <v>4361</v>
      </c>
      <c r="X77" s="111">
        <f t="shared" si="54"/>
        <v>5431.5</v>
      </c>
      <c r="Y77" s="111">
        <f t="shared" si="54"/>
        <v>6422.6</v>
      </c>
      <c r="Z77" s="111">
        <f t="shared" si="54"/>
        <v>5827.9</v>
      </c>
      <c r="AA77" s="111">
        <f t="shared" si="54"/>
        <v>8603.1</v>
      </c>
      <c r="AB77" s="111">
        <f t="shared" si="54"/>
        <v>11893.8</v>
      </c>
      <c r="AC77" s="43">
        <f t="shared" si="44"/>
        <v>4010.5</v>
      </c>
      <c r="AD77" s="121">
        <f>RCFs!C$13</f>
        <v>12.34</v>
      </c>
      <c r="AE77" s="111">
        <f t="shared" si="58"/>
        <v>6617.3</v>
      </c>
      <c r="AF77" s="111">
        <f t="shared" si="58"/>
        <v>8422.1</v>
      </c>
      <c r="AG77" s="111">
        <f t="shared" si="58"/>
        <v>12031.5</v>
      </c>
      <c r="AH77" s="43">
        <f t="shared" si="45"/>
        <v>4049.5</v>
      </c>
      <c r="AI77" s="121">
        <f>RCFs!C$31</f>
        <v>12.46</v>
      </c>
      <c r="AJ77" s="43">
        <f t="shared" si="46"/>
        <v>0</v>
      </c>
      <c r="AK77" s="121"/>
      <c r="AL77" s="43">
        <f t="shared" si="47"/>
        <v>4168.1000000000004</v>
      </c>
      <c r="AM77" s="121">
        <f>RCFs!C$33</f>
        <v>12.824999999999999</v>
      </c>
      <c r="AN77" s="111">
        <f t="shared" si="35"/>
        <v>6015.8</v>
      </c>
      <c r="AO77" s="43">
        <f t="shared" si="48"/>
        <v>4199</v>
      </c>
      <c r="AP77" s="121">
        <f>RCFs!C$35</f>
        <v>12.92</v>
      </c>
      <c r="AQ77" s="111">
        <f t="shared" si="55"/>
        <v>5038.8</v>
      </c>
      <c r="AR77" s="111">
        <f t="shared" si="55"/>
        <v>5668.6</v>
      </c>
      <c r="AS77" s="43">
        <f t="shared" si="49"/>
        <v>4260.7</v>
      </c>
      <c r="AT77" s="121">
        <f>RCFs!C$37</f>
        <v>13.11</v>
      </c>
      <c r="AU77" s="43">
        <f t="shared" si="50"/>
        <v>4176.2</v>
      </c>
      <c r="AV77" s="121">
        <f>RCFs!C$39</f>
        <v>12.85</v>
      </c>
      <c r="AW77" s="43">
        <f t="shared" si="51"/>
        <v>4121.6000000000004</v>
      </c>
      <c r="AX77" s="121">
        <f>RCFs!C$41</f>
        <v>12.682</v>
      </c>
    </row>
    <row r="78" spans="1:50" x14ac:dyDescent="0.2">
      <c r="A78" s="51">
        <v>1568</v>
      </c>
      <c r="B78" s="49" t="s">
        <v>97</v>
      </c>
      <c r="C78" s="63">
        <v>375</v>
      </c>
      <c r="D78" s="43">
        <f t="shared" si="37"/>
        <v>16379.6</v>
      </c>
      <c r="E78" s="117">
        <f>RCFs!C$43</f>
        <v>43.679000000000002</v>
      </c>
      <c r="F78" s="46">
        <f t="shared" si="38"/>
        <v>4711.125</v>
      </c>
      <c r="G78" s="117">
        <f>RCFs!C$5</f>
        <v>12.563000000000001</v>
      </c>
      <c r="H78" s="46">
        <f t="shared" si="39"/>
        <v>4711.125</v>
      </c>
      <c r="I78" s="117">
        <f>RCFs!C$5</f>
        <v>12.563000000000001</v>
      </c>
      <c r="J78" s="111">
        <f t="shared" si="60"/>
        <v>5182.2</v>
      </c>
      <c r="K78" s="111">
        <f t="shared" si="60"/>
        <v>6360</v>
      </c>
      <c r="L78" s="111">
        <f t="shared" si="60"/>
        <v>7066.7</v>
      </c>
      <c r="M78" s="111">
        <f t="shared" si="60"/>
        <v>9422.2999999999993</v>
      </c>
      <c r="N78" s="111">
        <f t="shared" si="60"/>
        <v>10128.9</v>
      </c>
      <c r="O78" s="43">
        <f t="shared" si="40"/>
        <v>4623.7</v>
      </c>
      <c r="P78" s="121">
        <f>RCFs!C$7</f>
        <v>12.33</v>
      </c>
      <c r="Q78" s="111">
        <f t="shared" si="53"/>
        <v>6010.8</v>
      </c>
      <c r="R78" s="111">
        <f t="shared" si="53"/>
        <v>6935.5</v>
      </c>
      <c r="S78" s="43">
        <f t="shared" si="41"/>
        <v>4574.6000000000004</v>
      </c>
      <c r="T78" s="121">
        <f>RCFs!C$9</f>
        <v>12.199</v>
      </c>
      <c r="U78" s="43">
        <f t="shared" si="42"/>
        <v>4574.6000000000004</v>
      </c>
      <c r="V78" s="121">
        <f t="shared" si="43"/>
        <v>12.199</v>
      </c>
      <c r="W78" s="111">
        <f t="shared" si="54"/>
        <v>5032</v>
      </c>
      <c r="X78" s="111">
        <f t="shared" si="54"/>
        <v>6267.2</v>
      </c>
      <c r="Y78" s="111">
        <f t="shared" si="54"/>
        <v>7410.8</v>
      </c>
      <c r="Z78" s="111">
        <f t="shared" si="54"/>
        <v>6724.6</v>
      </c>
      <c r="AA78" s="111">
        <f t="shared" si="54"/>
        <v>9926.7999999999993</v>
      </c>
      <c r="AB78" s="111">
        <f t="shared" si="54"/>
        <v>13723.8</v>
      </c>
      <c r="AC78" s="43">
        <f t="shared" si="44"/>
        <v>4627.5</v>
      </c>
      <c r="AD78" s="121">
        <f>RCFs!C$13</f>
        <v>12.34</v>
      </c>
      <c r="AE78" s="111">
        <f t="shared" si="58"/>
        <v>7635.4</v>
      </c>
      <c r="AF78" s="111">
        <f t="shared" si="58"/>
        <v>9717.7999999999993</v>
      </c>
      <c r="AG78" s="111">
        <f t="shared" si="58"/>
        <v>13882.5</v>
      </c>
      <c r="AH78" s="43">
        <f t="shared" si="45"/>
        <v>4672.5</v>
      </c>
      <c r="AI78" s="121">
        <f>RCFs!C$31</f>
        <v>12.46</v>
      </c>
      <c r="AJ78" s="43">
        <f t="shared" si="46"/>
        <v>0</v>
      </c>
      <c r="AK78" s="121"/>
      <c r="AL78" s="43">
        <f t="shared" si="47"/>
        <v>4809.3</v>
      </c>
      <c r="AM78" s="121">
        <f>RCFs!C$33</f>
        <v>12.824999999999999</v>
      </c>
      <c r="AN78" s="111">
        <f t="shared" si="35"/>
        <v>6941.3</v>
      </c>
      <c r="AO78" s="43">
        <f t="shared" si="48"/>
        <v>4845</v>
      </c>
      <c r="AP78" s="121">
        <f>RCFs!C$35</f>
        <v>12.92</v>
      </c>
      <c r="AQ78" s="111">
        <f t="shared" si="55"/>
        <v>5814</v>
      </c>
      <c r="AR78" s="111">
        <f t="shared" si="55"/>
        <v>6540.7</v>
      </c>
      <c r="AS78" s="43">
        <f t="shared" si="49"/>
        <v>4916.2</v>
      </c>
      <c r="AT78" s="121">
        <f>RCFs!C$37</f>
        <v>13.11</v>
      </c>
      <c r="AU78" s="43">
        <f t="shared" si="50"/>
        <v>4818.7</v>
      </c>
      <c r="AV78" s="121">
        <f>RCFs!C$39</f>
        <v>12.85</v>
      </c>
      <c r="AW78" s="43">
        <f t="shared" si="51"/>
        <v>4755.7</v>
      </c>
      <c r="AX78" s="121">
        <f>RCFs!C$41</f>
        <v>12.682</v>
      </c>
    </row>
    <row r="79" spans="1:50" x14ac:dyDescent="0.2">
      <c r="A79" s="51">
        <v>1578</v>
      </c>
      <c r="B79" s="49" t="s">
        <v>98</v>
      </c>
      <c r="C79" s="50">
        <v>100</v>
      </c>
      <c r="D79" s="43">
        <f t="shared" si="37"/>
        <v>4367.8999999999996</v>
      </c>
      <c r="E79" s="117">
        <f>RCFs!C$43</f>
        <v>43.679000000000002</v>
      </c>
      <c r="F79" s="46">
        <f t="shared" si="38"/>
        <v>1256.3</v>
      </c>
      <c r="G79" s="117">
        <f>RCFs!C$5</f>
        <v>12.563000000000001</v>
      </c>
      <c r="H79" s="46">
        <f t="shared" si="39"/>
        <v>1256.3</v>
      </c>
      <c r="I79" s="117">
        <f>RCFs!C$5</f>
        <v>12.563000000000001</v>
      </c>
      <c r="J79" s="111">
        <f t="shared" si="60"/>
        <v>1381.9</v>
      </c>
      <c r="K79" s="111">
        <f t="shared" si="60"/>
        <v>1696</v>
      </c>
      <c r="L79" s="111">
        <f t="shared" si="60"/>
        <v>1884.5</v>
      </c>
      <c r="M79" s="111">
        <f t="shared" si="60"/>
        <v>2512.6</v>
      </c>
      <c r="N79" s="111">
        <f t="shared" si="60"/>
        <v>2701</v>
      </c>
      <c r="O79" s="43">
        <f t="shared" si="40"/>
        <v>1233</v>
      </c>
      <c r="P79" s="121">
        <f>RCFs!C$7</f>
        <v>12.33</v>
      </c>
      <c r="Q79" s="111">
        <f t="shared" si="53"/>
        <v>1602.9</v>
      </c>
      <c r="R79" s="111">
        <f t="shared" si="53"/>
        <v>1849.5</v>
      </c>
      <c r="S79" s="43">
        <f t="shared" si="41"/>
        <v>1219.9000000000001</v>
      </c>
      <c r="T79" s="121">
        <f>RCFs!C$9</f>
        <v>12.199</v>
      </c>
      <c r="U79" s="43">
        <f t="shared" si="42"/>
        <v>1219.9000000000001</v>
      </c>
      <c r="V79" s="121">
        <f t="shared" si="43"/>
        <v>12.199</v>
      </c>
      <c r="W79" s="111">
        <f t="shared" si="54"/>
        <v>1341.8</v>
      </c>
      <c r="X79" s="111">
        <f t="shared" si="54"/>
        <v>1671.2</v>
      </c>
      <c r="Y79" s="111">
        <f t="shared" si="54"/>
        <v>1976.2</v>
      </c>
      <c r="Z79" s="111">
        <f t="shared" si="54"/>
        <v>1793.2</v>
      </c>
      <c r="AA79" s="111">
        <f t="shared" si="54"/>
        <v>2647.1</v>
      </c>
      <c r="AB79" s="111">
        <f t="shared" si="54"/>
        <v>3659.7</v>
      </c>
      <c r="AC79" s="43">
        <f t="shared" si="44"/>
        <v>1234</v>
      </c>
      <c r="AD79" s="121">
        <f>RCFs!C$13</f>
        <v>12.34</v>
      </c>
      <c r="AE79" s="111">
        <f t="shared" si="58"/>
        <v>2036.1</v>
      </c>
      <c r="AF79" s="111">
        <f t="shared" si="58"/>
        <v>2591.4</v>
      </c>
      <c r="AG79" s="111">
        <f t="shared" si="58"/>
        <v>3702</v>
      </c>
      <c r="AH79" s="43">
        <f t="shared" si="45"/>
        <v>1246</v>
      </c>
      <c r="AI79" s="121">
        <f>RCFs!C$31</f>
        <v>12.46</v>
      </c>
      <c r="AJ79" s="43">
        <f t="shared" si="46"/>
        <v>0</v>
      </c>
      <c r="AK79" s="121"/>
      <c r="AL79" s="43">
        <f t="shared" si="47"/>
        <v>1282.5</v>
      </c>
      <c r="AM79" s="121">
        <f>RCFs!C$33</f>
        <v>12.824999999999999</v>
      </c>
      <c r="AN79" s="111">
        <f t="shared" si="35"/>
        <v>1851</v>
      </c>
      <c r="AO79" s="43">
        <f t="shared" si="48"/>
        <v>1292</v>
      </c>
      <c r="AP79" s="121">
        <f>RCFs!C$35</f>
        <v>12.92</v>
      </c>
      <c r="AQ79" s="111">
        <f t="shared" si="55"/>
        <v>1550.4</v>
      </c>
      <c r="AR79" s="111">
        <f t="shared" si="55"/>
        <v>1744.2</v>
      </c>
      <c r="AS79" s="43">
        <f t="shared" si="49"/>
        <v>1311</v>
      </c>
      <c r="AT79" s="121">
        <f>RCFs!C$37</f>
        <v>13.11</v>
      </c>
      <c r="AU79" s="43">
        <f t="shared" si="50"/>
        <v>1285</v>
      </c>
      <c r="AV79" s="121">
        <f>RCFs!C$39</f>
        <v>12.85</v>
      </c>
      <c r="AW79" s="43">
        <f t="shared" si="51"/>
        <v>1268.2</v>
      </c>
      <c r="AX79" s="121">
        <f>RCFs!C$41</f>
        <v>12.682</v>
      </c>
    </row>
    <row r="80" spans="1:50" x14ac:dyDescent="0.2">
      <c r="A80" s="51">
        <v>1580</v>
      </c>
      <c r="B80" s="49" t="s">
        <v>99</v>
      </c>
      <c r="C80" s="50">
        <v>110</v>
      </c>
      <c r="D80" s="43">
        <f t="shared" si="37"/>
        <v>4804.7</v>
      </c>
      <c r="E80" s="117">
        <f>RCFs!C$43</f>
        <v>43.679000000000002</v>
      </c>
      <c r="F80" s="46">
        <f t="shared" si="38"/>
        <v>1381.93</v>
      </c>
      <c r="G80" s="117">
        <f>RCFs!C$5</f>
        <v>12.563000000000001</v>
      </c>
      <c r="H80" s="46">
        <f t="shared" si="39"/>
        <v>1381.93</v>
      </c>
      <c r="I80" s="117">
        <f>RCFs!C$5</f>
        <v>12.563000000000001</v>
      </c>
      <c r="J80" s="111">
        <f t="shared" si="60"/>
        <v>1520.1</v>
      </c>
      <c r="K80" s="111">
        <f t="shared" si="60"/>
        <v>1865.6</v>
      </c>
      <c r="L80" s="111">
        <f t="shared" si="60"/>
        <v>2072.9</v>
      </c>
      <c r="M80" s="111">
        <f t="shared" si="60"/>
        <v>2763.9</v>
      </c>
      <c r="N80" s="111">
        <f t="shared" si="60"/>
        <v>2971.1</v>
      </c>
      <c r="O80" s="43">
        <f t="shared" si="40"/>
        <v>1356.3</v>
      </c>
      <c r="P80" s="121">
        <f>RCFs!C$7</f>
        <v>12.33</v>
      </c>
      <c r="Q80" s="111">
        <f t="shared" si="53"/>
        <v>1763.1</v>
      </c>
      <c r="R80" s="111">
        <f t="shared" si="53"/>
        <v>2034.4</v>
      </c>
      <c r="S80" s="43">
        <f t="shared" si="41"/>
        <v>1341.8</v>
      </c>
      <c r="T80" s="121">
        <f>RCFs!C$9</f>
        <v>12.199</v>
      </c>
      <c r="U80" s="43">
        <f t="shared" si="42"/>
        <v>1341.8</v>
      </c>
      <c r="V80" s="121">
        <f t="shared" si="43"/>
        <v>12.199</v>
      </c>
      <c r="W80" s="111">
        <f t="shared" si="54"/>
        <v>1475.9</v>
      </c>
      <c r="X80" s="111">
        <f t="shared" si="54"/>
        <v>1838.2</v>
      </c>
      <c r="Y80" s="111">
        <f t="shared" si="54"/>
        <v>2173.6999999999998</v>
      </c>
      <c r="Z80" s="111">
        <f t="shared" si="54"/>
        <v>1972.4</v>
      </c>
      <c r="AA80" s="111">
        <f t="shared" si="54"/>
        <v>2911.7</v>
      </c>
      <c r="AB80" s="111">
        <f t="shared" si="54"/>
        <v>4025.4</v>
      </c>
      <c r="AC80" s="43">
        <f t="shared" si="44"/>
        <v>1357.4</v>
      </c>
      <c r="AD80" s="121">
        <f>RCFs!C$13</f>
        <v>12.34</v>
      </c>
      <c r="AE80" s="111">
        <f t="shared" si="58"/>
        <v>2239.6999999999998</v>
      </c>
      <c r="AF80" s="111">
        <f t="shared" si="58"/>
        <v>2850.5</v>
      </c>
      <c r="AG80" s="111">
        <f t="shared" si="58"/>
        <v>4072.2</v>
      </c>
      <c r="AH80" s="43">
        <f t="shared" si="45"/>
        <v>1370.6</v>
      </c>
      <c r="AI80" s="121">
        <f>RCFs!C$31</f>
        <v>12.46</v>
      </c>
      <c r="AJ80" s="43">
        <f t="shared" si="46"/>
        <v>0</v>
      </c>
      <c r="AK80" s="121"/>
      <c r="AL80" s="43">
        <f t="shared" si="47"/>
        <v>1410.7</v>
      </c>
      <c r="AM80" s="121">
        <f>RCFs!C$33</f>
        <v>12.824999999999999</v>
      </c>
      <c r="AN80" s="111">
        <f t="shared" si="35"/>
        <v>2036.1</v>
      </c>
      <c r="AO80" s="43">
        <f t="shared" si="48"/>
        <v>1421.2</v>
      </c>
      <c r="AP80" s="121">
        <f>RCFs!C$35</f>
        <v>12.92</v>
      </c>
      <c r="AQ80" s="111">
        <f t="shared" si="55"/>
        <v>1705.4</v>
      </c>
      <c r="AR80" s="111">
        <f t="shared" si="55"/>
        <v>1918.6</v>
      </c>
      <c r="AS80" s="43">
        <f t="shared" si="49"/>
        <v>1442.1</v>
      </c>
      <c r="AT80" s="121">
        <f>RCFs!C$37</f>
        <v>13.11</v>
      </c>
      <c r="AU80" s="43">
        <f t="shared" si="50"/>
        <v>1413.5</v>
      </c>
      <c r="AV80" s="121">
        <f>RCFs!C$39</f>
        <v>12.85</v>
      </c>
      <c r="AW80" s="43">
        <f t="shared" si="51"/>
        <v>1395</v>
      </c>
      <c r="AX80" s="121">
        <f>RCFs!C$41</f>
        <v>12.682</v>
      </c>
    </row>
    <row r="81" spans="1:50" x14ac:dyDescent="0.2">
      <c r="A81" s="51">
        <v>1584</v>
      </c>
      <c r="B81" s="49" t="s">
        <v>100</v>
      </c>
      <c r="C81" s="50">
        <v>55</v>
      </c>
      <c r="D81" s="43">
        <f t="shared" si="37"/>
        <v>2402.3000000000002</v>
      </c>
      <c r="E81" s="117">
        <f>RCFs!C$43</f>
        <v>43.679000000000002</v>
      </c>
      <c r="F81" s="46">
        <f t="shared" si="38"/>
        <v>690.96500000000003</v>
      </c>
      <c r="G81" s="117">
        <f>RCFs!C$5</f>
        <v>12.563000000000001</v>
      </c>
      <c r="H81" s="46">
        <f t="shared" si="39"/>
        <v>690.96500000000003</v>
      </c>
      <c r="I81" s="117">
        <f>RCFs!C$5</f>
        <v>12.563000000000001</v>
      </c>
      <c r="J81" s="111">
        <f t="shared" ref="J81:N90" si="61">ROUND($C81*$I81*J$6,1)</f>
        <v>760.1</v>
      </c>
      <c r="K81" s="111">
        <f t="shared" si="61"/>
        <v>932.8</v>
      </c>
      <c r="L81" s="111">
        <f t="shared" si="61"/>
        <v>1036.4000000000001</v>
      </c>
      <c r="M81" s="111">
        <f t="shared" si="61"/>
        <v>1381.9</v>
      </c>
      <c r="N81" s="111">
        <f t="shared" si="61"/>
        <v>1485.6</v>
      </c>
      <c r="O81" s="43">
        <f t="shared" si="40"/>
        <v>678.1</v>
      </c>
      <c r="P81" s="121">
        <f>RCFs!C$7</f>
        <v>12.33</v>
      </c>
      <c r="Q81" s="111">
        <f t="shared" si="53"/>
        <v>881.5</v>
      </c>
      <c r="R81" s="111">
        <f t="shared" si="53"/>
        <v>1017.1</v>
      </c>
      <c r="S81" s="43">
        <f t="shared" si="41"/>
        <v>670.9</v>
      </c>
      <c r="T81" s="121">
        <f>RCFs!C$9</f>
        <v>12.199</v>
      </c>
      <c r="U81" s="43">
        <f t="shared" si="42"/>
        <v>670.9</v>
      </c>
      <c r="V81" s="121">
        <f t="shared" si="43"/>
        <v>12.199</v>
      </c>
      <c r="W81" s="111">
        <f t="shared" si="54"/>
        <v>737.9</v>
      </c>
      <c r="X81" s="111">
        <f t="shared" si="54"/>
        <v>919.1</v>
      </c>
      <c r="Y81" s="111">
        <f t="shared" si="54"/>
        <v>1086.8</v>
      </c>
      <c r="Z81" s="111">
        <f t="shared" si="54"/>
        <v>986.2</v>
      </c>
      <c r="AA81" s="111">
        <f t="shared" si="54"/>
        <v>1455.8</v>
      </c>
      <c r="AB81" s="111">
        <f t="shared" si="54"/>
        <v>2012.7</v>
      </c>
      <c r="AC81" s="43">
        <f t="shared" si="44"/>
        <v>678.7</v>
      </c>
      <c r="AD81" s="121">
        <f>RCFs!C$13</f>
        <v>12.34</v>
      </c>
      <c r="AE81" s="111">
        <f t="shared" si="58"/>
        <v>1119.9000000000001</v>
      </c>
      <c r="AF81" s="111">
        <f t="shared" si="58"/>
        <v>1425.3</v>
      </c>
      <c r="AG81" s="111">
        <f t="shared" si="58"/>
        <v>2036.1</v>
      </c>
      <c r="AH81" s="43">
        <f t="shared" si="45"/>
        <v>685.3</v>
      </c>
      <c r="AI81" s="121">
        <f>RCFs!C$31</f>
        <v>12.46</v>
      </c>
      <c r="AJ81" s="43">
        <f t="shared" si="46"/>
        <v>0</v>
      </c>
      <c r="AK81" s="121"/>
      <c r="AL81" s="43">
        <f t="shared" si="47"/>
        <v>705.3</v>
      </c>
      <c r="AM81" s="121">
        <f>RCFs!C$33</f>
        <v>12.824999999999999</v>
      </c>
      <c r="AN81" s="111">
        <f t="shared" si="35"/>
        <v>1018.1</v>
      </c>
      <c r="AO81" s="43">
        <f t="shared" si="48"/>
        <v>710.6</v>
      </c>
      <c r="AP81" s="121">
        <f>RCFs!C$35</f>
        <v>12.92</v>
      </c>
      <c r="AQ81" s="111">
        <f t="shared" si="55"/>
        <v>852.7</v>
      </c>
      <c r="AR81" s="111">
        <f t="shared" si="55"/>
        <v>959.3</v>
      </c>
      <c r="AS81" s="43">
        <f t="shared" si="49"/>
        <v>721</v>
      </c>
      <c r="AT81" s="121">
        <f>RCFs!C$37</f>
        <v>13.11</v>
      </c>
      <c r="AU81" s="43">
        <f t="shared" si="50"/>
        <v>706.7</v>
      </c>
      <c r="AV81" s="121">
        <f>RCFs!C$39</f>
        <v>12.85</v>
      </c>
      <c r="AW81" s="43">
        <f t="shared" si="51"/>
        <v>697.5</v>
      </c>
      <c r="AX81" s="121">
        <f>RCFs!C$41</f>
        <v>12.682</v>
      </c>
    </row>
    <row r="82" spans="1:50" s="64" customFormat="1" ht="14.25" customHeight="1" x14ac:dyDescent="0.2">
      <c r="A82" s="51">
        <v>1587</v>
      </c>
      <c r="B82" s="49" t="s">
        <v>101</v>
      </c>
      <c r="C82" s="63">
        <v>48.75</v>
      </c>
      <c r="D82" s="43">
        <f t="shared" si="37"/>
        <v>2129.4</v>
      </c>
      <c r="E82" s="117">
        <f>RCFs!C$43</f>
        <v>43.679000000000002</v>
      </c>
      <c r="F82" s="46">
        <f t="shared" si="38"/>
        <v>612.44625000000008</v>
      </c>
      <c r="G82" s="117">
        <f>RCFs!C$5</f>
        <v>12.563000000000001</v>
      </c>
      <c r="H82" s="46">
        <f t="shared" si="39"/>
        <v>612.44625000000008</v>
      </c>
      <c r="I82" s="117">
        <f>RCFs!C$5</f>
        <v>12.563000000000001</v>
      </c>
      <c r="J82" s="111">
        <f t="shared" si="61"/>
        <v>673.7</v>
      </c>
      <c r="K82" s="111">
        <f t="shared" si="61"/>
        <v>826.8</v>
      </c>
      <c r="L82" s="111">
        <f t="shared" si="61"/>
        <v>918.7</v>
      </c>
      <c r="M82" s="111">
        <f t="shared" si="61"/>
        <v>1224.9000000000001</v>
      </c>
      <c r="N82" s="111">
        <f t="shared" si="61"/>
        <v>1316.8</v>
      </c>
      <c r="O82" s="43">
        <f t="shared" si="40"/>
        <v>601</v>
      </c>
      <c r="P82" s="121">
        <f>RCFs!C$7</f>
        <v>12.33</v>
      </c>
      <c r="Q82" s="111">
        <f t="shared" si="53"/>
        <v>781.3</v>
      </c>
      <c r="R82" s="111">
        <f t="shared" si="53"/>
        <v>901.5</v>
      </c>
      <c r="S82" s="43">
        <f t="shared" si="41"/>
        <v>594.70000000000005</v>
      </c>
      <c r="T82" s="121">
        <f>RCFs!C$9</f>
        <v>12.199</v>
      </c>
      <c r="U82" s="43">
        <f t="shared" si="42"/>
        <v>594.70000000000005</v>
      </c>
      <c r="V82" s="121">
        <f t="shared" si="43"/>
        <v>12.199</v>
      </c>
      <c r="W82" s="111">
        <f t="shared" si="54"/>
        <v>654.1</v>
      </c>
      <c r="X82" s="111">
        <f t="shared" si="54"/>
        <v>814.7</v>
      </c>
      <c r="Y82" s="111">
        <f t="shared" si="54"/>
        <v>963.4</v>
      </c>
      <c r="Z82" s="111">
        <f t="shared" si="54"/>
        <v>874.2</v>
      </c>
      <c r="AA82" s="111">
        <f t="shared" si="54"/>
        <v>1290.4000000000001</v>
      </c>
      <c r="AB82" s="111">
        <f t="shared" si="54"/>
        <v>1784.1</v>
      </c>
      <c r="AC82" s="43">
        <f t="shared" si="44"/>
        <v>601.5</v>
      </c>
      <c r="AD82" s="121">
        <f>RCFs!C$13</f>
        <v>12.34</v>
      </c>
      <c r="AE82" s="111">
        <f t="shared" si="58"/>
        <v>992.5</v>
      </c>
      <c r="AF82" s="111">
        <f t="shared" si="58"/>
        <v>1263.2</v>
      </c>
      <c r="AG82" s="111">
        <f t="shared" si="58"/>
        <v>1804.5</v>
      </c>
      <c r="AH82" s="43">
        <f t="shared" si="45"/>
        <v>607.4</v>
      </c>
      <c r="AI82" s="121">
        <f>RCFs!C$31</f>
        <v>12.46</v>
      </c>
      <c r="AJ82" s="43">
        <f t="shared" si="46"/>
        <v>0</v>
      </c>
      <c r="AK82" s="121"/>
      <c r="AL82" s="43">
        <f t="shared" si="47"/>
        <v>625.20000000000005</v>
      </c>
      <c r="AM82" s="121">
        <f>RCFs!C$33</f>
        <v>12.824999999999999</v>
      </c>
      <c r="AN82" s="111">
        <f t="shared" si="35"/>
        <v>902.3</v>
      </c>
      <c r="AO82" s="43">
        <f t="shared" si="48"/>
        <v>629.79999999999995</v>
      </c>
      <c r="AP82" s="121">
        <f>RCFs!C$35</f>
        <v>12.92</v>
      </c>
      <c r="AQ82" s="111">
        <f t="shared" si="55"/>
        <v>755.7</v>
      </c>
      <c r="AR82" s="111">
        <f t="shared" si="55"/>
        <v>850.2</v>
      </c>
      <c r="AS82" s="43">
        <f t="shared" si="49"/>
        <v>639.1</v>
      </c>
      <c r="AT82" s="121">
        <f>RCFs!C$37</f>
        <v>13.11</v>
      </c>
      <c r="AU82" s="43">
        <f t="shared" si="50"/>
        <v>626.4</v>
      </c>
      <c r="AV82" s="121">
        <f>RCFs!C$39</f>
        <v>12.85</v>
      </c>
      <c r="AW82" s="43">
        <f t="shared" si="51"/>
        <v>618.20000000000005</v>
      </c>
      <c r="AX82" s="121">
        <f>RCFs!C$41</f>
        <v>12.682</v>
      </c>
    </row>
    <row r="83" spans="1:50" s="64" customFormat="1" x14ac:dyDescent="0.2">
      <c r="A83" s="51">
        <v>1597</v>
      </c>
      <c r="B83" s="49" t="s">
        <v>102</v>
      </c>
      <c r="C83" s="50">
        <v>147.5</v>
      </c>
      <c r="D83" s="43">
        <f t="shared" si="37"/>
        <v>6442.7</v>
      </c>
      <c r="E83" s="117">
        <f>RCFs!C$43</f>
        <v>43.679000000000002</v>
      </c>
      <c r="F83" s="46">
        <f t="shared" si="38"/>
        <v>1853.0425</v>
      </c>
      <c r="G83" s="117">
        <f>RCFs!C$5</f>
        <v>12.563000000000001</v>
      </c>
      <c r="H83" s="46">
        <f t="shared" si="39"/>
        <v>1853.0425</v>
      </c>
      <c r="I83" s="117">
        <f>RCFs!C$5</f>
        <v>12.563000000000001</v>
      </c>
      <c r="J83" s="111">
        <f t="shared" si="61"/>
        <v>2038.3</v>
      </c>
      <c r="K83" s="111">
        <f t="shared" si="61"/>
        <v>2501.6</v>
      </c>
      <c r="L83" s="111">
        <f t="shared" si="61"/>
        <v>2779.6</v>
      </c>
      <c r="M83" s="111">
        <f t="shared" si="61"/>
        <v>3706.1</v>
      </c>
      <c r="N83" s="111">
        <f t="shared" si="61"/>
        <v>3984</v>
      </c>
      <c r="O83" s="43">
        <f t="shared" si="40"/>
        <v>1818.6</v>
      </c>
      <c r="P83" s="121">
        <f>RCFs!C$7</f>
        <v>12.33</v>
      </c>
      <c r="Q83" s="111">
        <f t="shared" si="53"/>
        <v>2364.1</v>
      </c>
      <c r="R83" s="111">
        <f t="shared" si="53"/>
        <v>2727.9</v>
      </c>
      <c r="S83" s="43">
        <f t="shared" si="41"/>
        <v>1799.3</v>
      </c>
      <c r="T83" s="121">
        <f>RCFs!C$9</f>
        <v>12.199</v>
      </c>
      <c r="U83" s="43">
        <f t="shared" si="42"/>
        <v>1799.3</v>
      </c>
      <c r="V83" s="121">
        <f t="shared" si="43"/>
        <v>12.199</v>
      </c>
      <c r="W83" s="111">
        <f t="shared" si="54"/>
        <v>1979.2</v>
      </c>
      <c r="X83" s="111">
        <f t="shared" si="54"/>
        <v>2465</v>
      </c>
      <c r="Y83" s="111">
        <f t="shared" si="54"/>
        <v>2914.8</v>
      </c>
      <c r="Z83" s="111">
        <f t="shared" si="54"/>
        <v>2644.9</v>
      </c>
      <c r="AA83" s="111">
        <f t="shared" si="54"/>
        <v>3904.4</v>
      </c>
      <c r="AB83" s="111">
        <f t="shared" si="54"/>
        <v>5397.9</v>
      </c>
      <c r="AC83" s="43">
        <f t="shared" si="44"/>
        <v>1820.1</v>
      </c>
      <c r="AD83" s="121">
        <f>RCFs!C$13</f>
        <v>12.34</v>
      </c>
      <c r="AE83" s="111">
        <f t="shared" si="58"/>
        <v>3003.2</v>
      </c>
      <c r="AF83" s="111">
        <f t="shared" si="58"/>
        <v>3822.2</v>
      </c>
      <c r="AG83" s="111">
        <f t="shared" si="58"/>
        <v>5460.3</v>
      </c>
      <c r="AH83" s="43">
        <f t="shared" si="45"/>
        <v>1837.8</v>
      </c>
      <c r="AI83" s="121">
        <f>RCFs!C$31</f>
        <v>12.46</v>
      </c>
      <c r="AJ83" s="43">
        <f t="shared" si="46"/>
        <v>0</v>
      </c>
      <c r="AK83" s="121"/>
      <c r="AL83" s="43">
        <f t="shared" si="47"/>
        <v>1891.6</v>
      </c>
      <c r="AM83" s="121">
        <f>RCFs!C$33</f>
        <v>12.824999999999999</v>
      </c>
      <c r="AN83" s="111">
        <f t="shared" si="35"/>
        <v>2730.2</v>
      </c>
      <c r="AO83" s="43">
        <f t="shared" si="48"/>
        <v>1905.7</v>
      </c>
      <c r="AP83" s="121">
        <f>RCFs!C$35</f>
        <v>12.92</v>
      </c>
      <c r="AQ83" s="111">
        <f t="shared" si="55"/>
        <v>2286.8000000000002</v>
      </c>
      <c r="AR83" s="111">
        <f t="shared" si="55"/>
        <v>2572.6</v>
      </c>
      <c r="AS83" s="43">
        <f t="shared" si="49"/>
        <v>1933.7</v>
      </c>
      <c r="AT83" s="121">
        <f>RCFs!C$37</f>
        <v>13.11</v>
      </c>
      <c r="AU83" s="43">
        <f t="shared" si="50"/>
        <v>1895.3</v>
      </c>
      <c r="AV83" s="121">
        <f>RCFs!C$39</f>
        <v>12.85</v>
      </c>
      <c r="AW83" s="43">
        <f t="shared" si="51"/>
        <v>1870.5</v>
      </c>
      <c r="AX83" s="121">
        <f>RCFs!C$41</f>
        <v>12.682</v>
      </c>
    </row>
    <row r="84" spans="1:50" s="64" customFormat="1" x14ac:dyDescent="0.2">
      <c r="A84" s="51">
        <v>1615</v>
      </c>
      <c r="B84" s="49" t="s">
        <v>103</v>
      </c>
      <c r="C84" s="50">
        <v>200</v>
      </c>
      <c r="D84" s="43">
        <f t="shared" si="37"/>
        <v>8735.7999999999993</v>
      </c>
      <c r="E84" s="117">
        <f>RCFs!C$43</f>
        <v>43.679000000000002</v>
      </c>
      <c r="F84" s="46">
        <f t="shared" si="38"/>
        <v>2512.6</v>
      </c>
      <c r="G84" s="117">
        <f>RCFs!C$5</f>
        <v>12.563000000000001</v>
      </c>
      <c r="H84" s="46">
        <f t="shared" si="39"/>
        <v>2512.6</v>
      </c>
      <c r="I84" s="117">
        <f>RCFs!C$5</f>
        <v>12.563000000000001</v>
      </c>
      <c r="J84" s="111">
        <f t="shared" si="61"/>
        <v>2763.9</v>
      </c>
      <c r="K84" s="111">
        <f t="shared" si="61"/>
        <v>3392</v>
      </c>
      <c r="L84" s="111">
        <f t="shared" si="61"/>
        <v>3768.9</v>
      </c>
      <c r="M84" s="111">
        <f t="shared" si="61"/>
        <v>5025.2</v>
      </c>
      <c r="N84" s="111">
        <f t="shared" si="61"/>
        <v>5402.1</v>
      </c>
      <c r="O84" s="43">
        <f t="shared" si="40"/>
        <v>2466</v>
      </c>
      <c r="P84" s="121">
        <f>RCFs!C$7</f>
        <v>12.33</v>
      </c>
      <c r="Q84" s="111">
        <f t="shared" si="53"/>
        <v>3205.8</v>
      </c>
      <c r="R84" s="111">
        <f t="shared" si="53"/>
        <v>3699</v>
      </c>
      <c r="S84" s="43">
        <f t="shared" si="41"/>
        <v>2439.8000000000002</v>
      </c>
      <c r="T84" s="121">
        <f>RCFs!C$9</f>
        <v>12.199</v>
      </c>
      <c r="U84" s="43">
        <f t="shared" si="42"/>
        <v>2439.8000000000002</v>
      </c>
      <c r="V84" s="121">
        <f t="shared" si="43"/>
        <v>12.199</v>
      </c>
      <c r="W84" s="111">
        <f t="shared" si="54"/>
        <v>2683.7</v>
      </c>
      <c r="X84" s="111">
        <f t="shared" si="54"/>
        <v>3342.5</v>
      </c>
      <c r="Y84" s="111">
        <f t="shared" si="54"/>
        <v>3952.4</v>
      </c>
      <c r="Z84" s="111">
        <f t="shared" si="54"/>
        <v>3586.5</v>
      </c>
      <c r="AA84" s="111">
        <f t="shared" si="54"/>
        <v>5294.3</v>
      </c>
      <c r="AB84" s="111">
        <f t="shared" si="54"/>
        <v>7319.4</v>
      </c>
      <c r="AC84" s="43">
        <f t="shared" si="44"/>
        <v>2468</v>
      </c>
      <c r="AD84" s="121">
        <f>RCFs!C$13</f>
        <v>12.34</v>
      </c>
      <c r="AE84" s="111">
        <f t="shared" si="58"/>
        <v>4072.2</v>
      </c>
      <c r="AF84" s="111">
        <f t="shared" si="58"/>
        <v>5182.8</v>
      </c>
      <c r="AG84" s="111">
        <f t="shared" si="58"/>
        <v>7404</v>
      </c>
      <c r="AH84" s="43">
        <f t="shared" si="45"/>
        <v>2492</v>
      </c>
      <c r="AI84" s="121">
        <f>RCFs!C$31</f>
        <v>12.46</v>
      </c>
      <c r="AJ84" s="43">
        <f t="shared" si="46"/>
        <v>0</v>
      </c>
      <c r="AK84" s="121"/>
      <c r="AL84" s="43">
        <f t="shared" si="47"/>
        <v>2565</v>
      </c>
      <c r="AM84" s="121">
        <f>RCFs!C$33</f>
        <v>12.824999999999999</v>
      </c>
      <c r="AN84" s="111">
        <f t="shared" si="35"/>
        <v>3702</v>
      </c>
      <c r="AO84" s="43">
        <f t="shared" si="48"/>
        <v>2584</v>
      </c>
      <c r="AP84" s="121">
        <f>RCFs!C$35</f>
        <v>12.92</v>
      </c>
      <c r="AQ84" s="111">
        <f t="shared" si="55"/>
        <v>3100.8</v>
      </c>
      <c r="AR84" s="111">
        <f t="shared" si="55"/>
        <v>3488.4</v>
      </c>
      <c r="AS84" s="43">
        <f t="shared" si="49"/>
        <v>2622</v>
      </c>
      <c r="AT84" s="121">
        <f>RCFs!C$37</f>
        <v>13.11</v>
      </c>
      <c r="AU84" s="43">
        <f t="shared" si="50"/>
        <v>2570</v>
      </c>
      <c r="AV84" s="121">
        <f>RCFs!C$39</f>
        <v>12.85</v>
      </c>
      <c r="AW84" s="43">
        <f t="shared" si="51"/>
        <v>2536.4</v>
      </c>
      <c r="AX84" s="121">
        <f>RCFs!C$41</f>
        <v>12.682</v>
      </c>
    </row>
    <row r="85" spans="1:50" s="64" customFormat="1" x14ac:dyDescent="0.2">
      <c r="A85" s="51">
        <v>1617</v>
      </c>
      <c r="B85" s="49" t="s">
        <v>104</v>
      </c>
      <c r="C85" s="50">
        <v>328.3</v>
      </c>
      <c r="D85" s="43">
        <f t="shared" si="37"/>
        <v>14339.8</v>
      </c>
      <c r="E85" s="117">
        <f>RCFs!C$43</f>
        <v>43.679000000000002</v>
      </c>
      <c r="F85" s="46">
        <f t="shared" si="38"/>
        <v>4124.4329000000007</v>
      </c>
      <c r="G85" s="117">
        <f>RCFs!C$5</f>
        <v>12.563000000000001</v>
      </c>
      <c r="H85" s="46">
        <f t="shared" si="39"/>
        <v>4124.4329000000007</v>
      </c>
      <c r="I85" s="117">
        <f>RCFs!C$5</f>
        <v>12.563000000000001</v>
      </c>
      <c r="J85" s="111">
        <f t="shared" si="61"/>
        <v>4536.8999999999996</v>
      </c>
      <c r="K85" s="111">
        <f t="shared" si="61"/>
        <v>5568</v>
      </c>
      <c r="L85" s="111">
        <f t="shared" si="61"/>
        <v>6186.6</v>
      </c>
      <c r="M85" s="111">
        <f t="shared" si="61"/>
        <v>8248.9</v>
      </c>
      <c r="N85" s="111">
        <f t="shared" si="61"/>
        <v>8867.5</v>
      </c>
      <c r="O85" s="43">
        <f t="shared" si="40"/>
        <v>4047.9</v>
      </c>
      <c r="P85" s="121">
        <f>RCFs!C$7</f>
        <v>12.33</v>
      </c>
      <c r="Q85" s="111">
        <f t="shared" si="53"/>
        <v>5262.2</v>
      </c>
      <c r="R85" s="111">
        <f t="shared" si="53"/>
        <v>6071.8</v>
      </c>
      <c r="S85" s="43">
        <f t="shared" si="41"/>
        <v>4004.9</v>
      </c>
      <c r="T85" s="121">
        <f>RCFs!C$9</f>
        <v>12.199</v>
      </c>
      <c r="U85" s="43">
        <f t="shared" si="42"/>
        <v>4004.9</v>
      </c>
      <c r="V85" s="121">
        <f t="shared" si="43"/>
        <v>12.199</v>
      </c>
      <c r="W85" s="111">
        <f t="shared" si="54"/>
        <v>4405.3</v>
      </c>
      <c r="X85" s="111">
        <f t="shared" si="54"/>
        <v>5486.7</v>
      </c>
      <c r="Y85" s="111">
        <f t="shared" si="54"/>
        <v>6487.9</v>
      </c>
      <c r="Z85" s="111">
        <f t="shared" si="54"/>
        <v>5887.2</v>
      </c>
      <c r="AA85" s="111">
        <f t="shared" si="54"/>
        <v>8690.6</v>
      </c>
      <c r="AB85" s="111">
        <f t="shared" si="54"/>
        <v>12014.7</v>
      </c>
      <c r="AC85" s="43">
        <f t="shared" si="44"/>
        <v>4051.2</v>
      </c>
      <c r="AD85" s="121">
        <f>RCFs!C$13</f>
        <v>12.34</v>
      </c>
      <c r="AE85" s="111">
        <f t="shared" si="58"/>
        <v>6684.5</v>
      </c>
      <c r="AF85" s="111">
        <f t="shared" si="58"/>
        <v>8507.5</v>
      </c>
      <c r="AG85" s="111">
        <f t="shared" si="58"/>
        <v>12153.6</v>
      </c>
      <c r="AH85" s="43">
        <f t="shared" si="45"/>
        <v>4090.6</v>
      </c>
      <c r="AI85" s="121">
        <f>RCFs!C$31</f>
        <v>12.46</v>
      </c>
      <c r="AJ85" s="43">
        <f t="shared" si="46"/>
        <v>0</v>
      </c>
      <c r="AK85" s="121"/>
      <c r="AL85" s="43">
        <f t="shared" si="47"/>
        <v>4210.3999999999996</v>
      </c>
      <c r="AM85" s="121">
        <f>RCFs!C$33</f>
        <v>12.824999999999999</v>
      </c>
      <c r="AN85" s="111">
        <f t="shared" si="35"/>
        <v>6076.8</v>
      </c>
      <c r="AO85" s="43">
        <f t="shared" si="48"/>
        <v>4241.6000000000004</v>
      </c>
      <c r="AP85" s="121">
        <f>RCFs!C$35</f>
        <v>12.92</v>
      </c>
      <c r="AQ85" s="111">
        <f t="shared" si="55"/>
        <v>5089.8999999999996</v>
      </c>
      <c r="AR85" s="111">
        <f t="shared" si="55"/>
        <v>5726.1</v>
      </c>
      <c r="AS85" s="43">
        <f t="shared" si="49"/>
        <v>4304</v>
      </c>
      <c r="AT85" s="121">
        <f>RCFs!C$37</f>
        <v>13.11</v>
      </c>
      <c r="AU85" s="43">
        <f t="shared" si="50"/>
        <v>4218.6000000000004</v>
      </c>
      <c r="AV85" s="121">
        <f>RCFs!C$39</f>
        <v>12.85</v>
      </c>
      <c r="AW85" s="43">
        <f t="shared" si="51"/>
        <v>4163.5</v>
      </c>
      <c r="AX85" s="121">
        <f>RCFs!C$41</f>
        <v>12.682</v>
      </c>
    </row>
    <row r="86" spans="1:50" s="64" customFormat="1" x14ac:dyDescent="0.2">
      <c r="A86" s="51">
        <v>1637</v>
      </c>
      <c r="B86" s="49" t="s">
        <v>105</v>
      </c>
      <c r="C86" s="63">
        <v>240</v>
      </c>
      <c r="D86" s="43">
        <f t="shared" si="37"/>
        <v>10483</v>
      </c>
      <c r="E86" s="117">
        <f>RCFs!C$43</f>
        <v>43.679000000000002</v>
      </c>
      <c r="F86" s="46">
        <f t="shared" si="38"/>
        <v>3015.1200000000003</v>
      </c>
      <c r="G86" s="117">
        <f>RCFs!C$5</f>
        <v>12.563000000000001</v>
      </c>
      <c r="H86" s="46">
        <f t="shared" si="39"/>
        <v>3015.1200000000003</v>
      </c>
      <c r="I86" s="117">
        <f>RCFs!C$5</f>
        <v>12.563000000000001</v>
      </c>
      <c r="J86" s="111">
        <f t="shared" si="61"/>
        <v>3316.6</v>
      </c>
      <c r="K86" s="111">
        <f t="shared" si="61"/>
        <v>4070.4</v>
      </c>
      <c r="L86" s="111">
        <f t="shared" si="61"/>
        <v>4522.7</v>
      </c>
      <c r="M86" s="111">
        <f t="shared" si="61"/>
        <v>6030.2</v>
      </c>
      <c r="N86" s="111">
        <f t="shared" si="61"/>
        <v>6482.5</v>
      </c>
      <c r="O86" s="43">
        <f t="shared" si="40"/>
        <v>2959.2</v>
      </c>
      <c r="P86" s="121">
        <f>RCFs!C$7</f>
        <v>12.33</v>
      </c>
      <c r="Q86" s="111">
        <f t="shared" si="53"/>
        <v>3846.9</v>
      </c>
      <c r="R86" s="111">
        <f t="shared" si="53"/>
        <v>4438.8</v>
      </c>
      <c r="S86" s="43">
        <f t="shared" si="41"/>
        <v>2927.7</v>
      </c>
      <c r="T86" s="121">
        <f>RCFs!C$9</f>
        <v>12.199</v>
      </c>
      <c r="U86" s="43">
        <f t="shared" si="42"/>
        <v>2927.7</v>
      </c>
      <c r="V86" s="121">
        <f t="shared" si="43"/>
        <v>12.199</v>
      </c>
      <c r="W86" s="111">
        <f t="shared" si="54"/>
        <v>3220.4</v>
      </c>
      <c r="X86" s="111">
        <f t="shared" si="54"/>
        <v>4010.9</v>
      </c>
      <c r="Y86" s="111">
        <f t="shared" si="54"/>
        <v>4742.8</v>
      </c>
      <c r="Z86" s="111">
        <f t="shared" si="54"/>
        <v>4303.7</v>
      </c>
      <c r="AA86" s="111">
        <f t="shared" si="54"/>
        <v>6353.1</v>
      </c>
      <c r="AB86" s="111">
        <f t="shared" si="54"/>
        <v>8783.1</v>
      </c>
      <c r="AC86" s="43">
        <f t="shared" si="44"/>
        <v>2961.6</v>
      </c>
      <c r="AD86" s="121">
        <f>RCFs!C$13</f>
        <v>12.34</v>
      </c>
      <c r="AE86" s="111">
        <f t="shared" si="58"/>
        <v>4886.6000000000004</v>
      </c>
      <c r="AF86" s="111">
        <f t="shared" si="58"/>
        <v>6219.4</v>
      </c>
      <c r="AG86" s="111">
        <f t="shared" si="58"/>
        <v>8884.7999999999993</v>
      </c>
      <c r="AH86" s="43">
        <f t="shared" si="45"/>
        <v>2990.4</v>
      </c>
      <c r="AI86" s="121">
        <f>RCFs!C$31</f>
        <v>12.46</v>
      </c>
      <c r="AJ86" s="43">
        <f t="shared" si="46"/>
        <v>0</v>
      </c>
      <c r="AK86" s="121"/>
      <c r="AL86" s="43">
        <f t="shared" si="47"/>
        <v>3078</v>
      </c>
      <c r="AM86" s="121">
        <f>RCFs!C$33</f>
        <v>12.824999999999999</v>
      </c>
      <c r="AN86" s="111">
        <f t="shared" si="35"/>
        <v>4442.3999999999996</v>
      </c>
      <c r="AO86" s="43">
        <f t="shared" si="48"/>
        <v>3100.8</v>
      </c>
      <c r="AP86" s="121">
        <f>RCFs!C$35</f>
        <v>12.92</v>
      </c>
      <c r="AQ86" s="111">
        <f t="shared" si="55"/>
        <v>3720.9</v>
      </c>
      <c r="AR86" s="111">
        <f t="shared" si="55"/>
        <v>4186</v>
      </c>
      <c r="AS86" s="43">
        <f t="shared" si="49"/>
        <v>3146.4</v>
      </c>
      <c r="AT86" s="121">
        <f>RCFs!C$37</f>
        <v>13.11</v>
      </c>
      <c r="AU86" s="43">
        <f t="shared" si="50"/>
        <v>3084</v>
      </c>
      <c r="AV86" s="121">
        <f>RCFs!C$39</f>
        <v>12.85</v>
      </c>
      <c r="AW86" s="43">
        <f t="shared" si="51"/>
        <v>3043.6</v>
      </c>
      <c r="AX86" s="121">
        <f>RCFs!C$41</f>
        <v>12.682</v>
      </c>
    </row>
    <row r="87" spans="1:50" s="64" customFormat="1" x14ac:dyDescent="0.2">
      <c r="A87" s="51">
        <v>1639</v>
      </c>
      <c r="B87" s="49" t="s">
        <v>106</v>
      </c>
      <c r="C87" s="63">
        <v>244.9</v>
      </c>
      <c r="D87" s="43">
        <f t="shared" si="37"/>
        <v>10697</v>
      </c>
      <c r="E87" s="117">
        <f>RCFs!C$43</f>
        <v>43.679000000000002</v>
      </c>
      <c r="F87" s="46">
        <f t="shared" si="38"/>
        <v>3076.6787000000004</v>
      </c>
      <c r="G87" s="117">
        <f>RCFs!C$5</f>
        <v>12.563000000000001</v>
      </c>
      <c r="H87" s="46">
        <f t="shared" si="39"/>
        <v>3076.6787000000004</v>
      </c>
      <c r="I87" s="117">
        <f>RCFs!C$5</f>
        <v>12.563000000000001</v>
      </c>
      <c r="J87" s="111">
        <f t="shared" si="61"/>
        <v>3384.3</v>
      </c>
      <c r="K87" s="111">
        <f t="shared" si="61"/>
        <v>4153.5</v>
      </c>
      <c r="L87" s="111">
        <f t="shared" si="61"/>
        <v>4615</v>
      </c>
      <c r="M87" s="111">
        <f t="shared" si="61"/>
        <v>6153.4</v>
      </c>
      <c r="N87" s="111">
        <f t="shared" si="61"/>
        <v>6614.9</v>
      </c>
      <c r="O87" s="43">
        <f t="shared" si="40"/>
        <v>3019.6</v>
      </c>
      <c r="P87" s="121">
        <f>RCFs!C$7</f>
        <v>12.33</v>
      </c>
      <c r="Q87" s="111">
        <f t="shared" si="53"/>
        <v>3925.4</v>
      </c>
      <c r="R87" s="111">
        <f t="shared" si="53"/>
        <v>4529.3999999999996</v>
      </c>
      <c r="S87" s="43">
        <f t="shared" si="41"/>
        <v>2987.5</v>
      </c>
      <c r="T87" s="121">
        <f>RCFs!C$9</f>
        <v>12.199</v>
      </c>
      <c r="U87" s="43">
        <f t="shared" si="42"/>
        <v>2987.5</v>
      </c>
      <c r="V87" s="121">
        <f t="shared" si="43"/>
        <v>12.199</v>
      </c>
      <c r="W87" s="111">
        <f t="shared" si="54"/>
        <v>3286.2</v>
      </c>
      <c r="X87" s="111">
        <f t="shared" si="54"/>
        <v>4092.8</v>
      </c>
      <c r="Y87" s="111">
        <f t="shared" si="54"/>
        <v>4839.7</v>
      </c>
      <c r="Z87" s="111">
        <f t="shared" si="54"/>
        <v>4391.6000000000004</v>
      </c>
      <c r="AA87" s="111">
        <f t="shared" si="54"/>
        <v>6482.8</v>
      </c>
      <c r="AB87" s="111">
        <f t="shared" si="54"/>
        <v>8962.5</v>
      </c>
      <c r="AC87" s="43">
        <f t="shared" si="44"/>
        <v>3022</v>
      </c>
      <c r="AD87" s="121">
        <f>RCFs!C$13</f>
        <v>12.34</v>
      </c>
      <c r="AE87" s="111">
        <f t="shared" si="58"/>
        <v>4986.3</v>
      </c>
      <c r="AF87" s="111">
        <f t="shared" si="58"/>
        <v>6346.2</v>
      </c>
      <c r="AG87" s="111">
        <f t="shared" si="58"/>
        <v>9066</v>
      </c>
      <c r="AH87" s="43">
        <f t="shared" si="45"/>
        <v>3051.4</v>
      </c>
      <c r="AI87" s="121">
        <f>RCFs!C$31</f>
        <v>12.46</v>
      </c>
      <c r="AJ87" s="43">
        <f t="shared" si="46"/>
        <v>0</v>
      </c>
      <c r="AK87" s="121"/>
      <c r="AL87" s="43">
        <f t="shared" si="47"/>
        <v>3140.8</v>
      </c>
      <c r="AM87" s="121">
        <f>RCFs!C$33</f>
        <v>12.824999999999999</v>
      </c>
      <c r="AN87" s="111">
        <f t="shared" si="35"/>
        <v>4533</v>
      </c>
      <c r="AO87" s="43">
        <f t="shared" si="48"/>
        <v>3164.1</v>
      </c>
      <c r="AP87" s="121">
        <f>RCFs!C$35</f>
        <v>12.92</v>
      </c>
      <c r="AQ87" s="111">
        <f t="shared" si="55"/>
        <v>3796.9</v>
      </c>
      <c r="AR87" s="111">
        <f t="shared" si="55"/>
        <v>4271.5</v>
      </c>
      <c r="AS87" s="43">
        <f t="shared" si="49"/>
        <v>3210.6</v>
      </c>
      <c r="AT87" s="121">
        <f>RCFs!C$37</f>
        <v>13.11</v>
      </c>
      <c r="AU87" s="43">
        <f t="shared" si="50"/>
        <v>3146.9</v>
      </c>
      <c r="AV87" s="121">
        <f>RCFs!C$39</f>
        <v>12.85</v>
      </c>
      <c r="AW87" s="43">
        <f t="shared" si="51"/>
        <v>3105.8</v>
      </c>
      <c r="AX87" s="121">
        <f>RCFs!C$41</f>
        <v>12.682</v>
      </c>
    </row>
    <row r="88" spans="1:50" s="64" customFormat="1" x14ac:dyDescent="0.2">
      <c r="A88" s="51">
        <v>1641</v>
      </c>
      <c r="B88" s="49" t="s">
        <v>107</v>
      </c>
      <c r="C88" s="50">
        <v>213.1</v>
      </c>
      <c r="D88" s="43">
        <f t="shared" si="37"/>
        <v>9308</v>
      </c>
      <c r="E88" s="117">
        <f>RCFs!C$43</f>
        <v>43.679000000000002</v>
      </c>
      <c r="F88" s="46">
        <f t="shared" si="38"/>
        <v>2677.1752999999999</v>
      </c>
      <c r="G88" s="117">
        <f>RCFs!C$5</f>
        <v>12.563000000000001</v>
      </c>
      <c r="H88" s="46">
        <f t="shared" si="39"/>
        <v>2677.1752999999999</v>
      </c>
      <c r="I88" s="117">
        <f>RCFs!C$5</f>
        <v>12.563000000000001</v>
      </c>
      <c r="J88" s="111">
        <f t="shared" si="61"/>
        <v>2944.9</v>
      </c>
      <c r="K88" s="111">
        <f t="shared" si="61"/>
        <v>3614.2</v>
      </c>
      <c r="L88" s="111">
        <f t="shared" si="61"/>
        <v>4015.8</v>
      </c>
      <c r="M88" s="111">
        <f t="shared" si="61"/>
        <v>5354.4</v>
      </c>
      <c r="N88" s="111">
        <f t="shared" si="61"/>
        <v>5755.9</v>
      </c>
      <c r="O88" s="43">
        <f t="shared" si="40"/>
        <v>2627.5</v>
      </c>
      <c r="P88" s="121">
        <f>RCFs!C$7</f>
        <v>12.33</v>
      </c>
      <c r="Q88" s="111">
        <f t="shared" si="53"/>
        <v>3415.7</v>
      </c>
      <c r="R88" s="111">
        <f t="shared" si="53"/>
        <v>3941.2</v>
      </c>
      <c r="S88" s="43">
        <f t="shared" si="41"/>
        <v>2599.6</v>
      </c>
      <c r="T88" s="121">
        <f>RCFs!C$9</f>
        <v>12.199</v>
      </c>
      <c r="U88" s="43">
        <f t="shared" si="42"/>
        <v>2599.6</v>
      </c>
      <c r="V88" s="121">
        <f t="shared" si="43"/>
        <v>12.199</v>
      </c>
      <c r="W88" s="111">
        <f t="shared" si="54"/>
        <v>2859.5</v>
      </c>
      <c r="X88" s="111">
        <f t="shared" si="54"/>
        <v>3561.4</v>
      </c>
      <c r="Y88" s="111">
        <f t="shared" si="54"/>
        <v>4211.3</v>
      </c>
      <c r="Z88" s="111">
        <f t="shared" si="54"/>
        <v>3821.4</v>
      </c>
      <c r="AA88" s="111">
        <f t="shared" si="54"/>
        <v>5641.1</v>
      </c>
      <c r="AB88" s="111">
        <f t="shared" si="54"/>
        <v>7798.8</v>
      </c>
      <c r="AC88" s="43">
        <f t="shared" si="44"/>
        <v>2629.6</v>
      </c>
      <c r="AD88" s="121">
        <f>RCFs!C$13</f>
        <v>12.34</v>
      </c>
      <c r="AE88" s="111">
        <f t="shared" si="58"/>
        <v>4338.8</v>
      </c>
      <c r="AF88" s="111">
        <f t="shared" si="58"/>
        <v>5522.2</v>
      </c>
      <c r="AG88" s="111">
        <f t="shared" si="58"/>
        <v>7888.8</v>
      </c>
      <c r="AH88" s="43">
        <f t="shared" si="45"/>
        <v>2655.2</v>
      </c>
      <c r="AI88" s="121">
        <f>RCFs!C$31</f>
        <v>12.46</v>
      </c>
      <c r="AJ88" s="43">
        <f t="shared" si="46"/>
        <v>0</v>
      </c>
      <c r="AK88" s="121"/>
      <c r="AL88" s="43">
        <f t="shared" si="47"/>
        <v>2733</v>
      </c>
      <c r="AM88" s="121">
        <f>RCFs!C$33</f>
        <v>12.824999999999999</v>
      </c>
      <c r="AN88" s="111">
        <f t="shared" si="35"/>
        <v>3944.4</v>
      </c>
      <c r="AO88" s="43">
        <f t="shared" si="48"/>
        <v>2753.2</v>
      </c>
      <c r="AP88" s="121">
        <f>RCFs!C$35</f>
        <v>12.92</v>
      </c>
      <c r="AQ88" s="111">
        <f t="shared" si="55"/>
        <v>3303.8</v>
      </c>
      <c r="AR88" s="111">
        <f t="shared" si="55"/>
        <v>3716.8</v>
      </c>
      <c r="AS88" s="43">
        <f t="shared" si="49"/>
        <v>2793.7</v>
      </c>
      <c r="AT88" s="121">
        <f>RCFs!C$37</f>
        <v>13.11</v>
      </c>
      <c r="AU88" s="43">
        <f t="shared" si="50"/>
        <v>2738.3</v>
      </c>
      <c r="AV88" s="121">
        <f>RCFs!C$39</f>
        <v>12.85</v>
      </c>
      <c r="AW88" s="43">
        <f t="shared" si="51"/>
        <v>2702.5</v>
      </c>
      <c r="AX88" s="121">
        <f>RCFs!C$41</f>
        <v>12.682</v>
      </c>
    </row>
    <row r="89" spans="1:50" s="64" customFormat="1" x14ac:dyDescent="0.2">
      <c r="A89" s="51">
        <v>1645</v>
      </c>
      <c r="B89" s="49" t="s">
        <v>108</v>
      </c>
      <c r="C89" s="50">
        <v>185.2</v>
      </c>
      <c r="D89" s="43">
        <f t="shared" si="37"/>
        <v>8089.4</v>
      </c>
      <c r="E89" s="117">
        <f>RCFs!C$43</f>
        <v>43.679000000000002</v>
      </c>
      <c r="F89" s="46">
        <f t="shared" si="38"/>
        <v>2326.6675999999998</v>
      </c>
      <c r="G89" s="117">
        <f>RCFs!C$5</f>
        <v>12.563000000000001</v>
      </c>
      <c r="H89" s="46">
        <f t="shared" si="39"/>
        <v>2326.6675999999998</v>
      </c>
      <c r="I89" s="117">
        <f>RCFs!C$5</f>
        <v>12.563000000000001</v>
      </c>
      <c r="J89" s="111">
        <f t="shared" si="61"/>
        <v>2559.3000000000002</v>
      </c>
      <c r="K89" s="111">
        <f t="shared" si="61"/>
        <v>3141</v>
      </c>
      <c r="L89" s="111">
        <f t="shared" si="61"/>
        <v>3490</v>
      </c>
      <c r="M89" s="111">
        <f t="shared" si="61"/>
        <v>4653.3</v>
      </c>
      <c r="N89" s="111">
        <f t="shared" si="61"/>
        <v>5002.3</v>
      </c>
      <c r="O89" s="43">
        <f t="shared" si="40"/>
        <v>2283.5</v>
      </c>
      <c r="P89" s="121">
        <f>RCFs!C$7</f>
        <v>12.33</v>
      </c>
      <c r="Q89" s="111">
        <f t="shared" si="53"/>
        <v>2968.5</v>
      </c>
      <c r="R89" s="111">
        <f t="shared" si="53"/>
        <v>3425.2</v>
      </c>
      <c r="S89" s="43">
        <f t="shared" si="41"/>
        <v>2259.1999999999998</v>
      </c>
      <c r="T89" s="121">
        <f>RCFs!C$9</f>
        <v>12.199</v>
      </c>
      <c r="U89" s="43">
        <f t="shared" si="42"/>
        <v>2259.1999999999998</v>
      </c>
      <c r="V89" s="121">
        <f t="shared" si="43"/>
        <v>12.199</v>
      </c>
      <c r="W89" s="111">
        <f t="shared" si="54"/>
        <v>2485.1</v>
      </c>
      <c r="X89" s="111">
        <f t="shared" si="54"/>
        <v>3095.1</v>
      </c>
      <c r="Y89" s="111">
        <f t="shared" si="54"/>
        <v>3659.9</v>
      </c>
      <c r="Z89" s="111">
        <f t="shared" ref="W89:AB131" si="62">ROUNDDOWN($U89*Z$6,1)</f>
        <v>3321</v>
      </c>
      <c r="AA89" s="111">
        <f t="shared" si="62"/>
        <v>4902.3999999999996</v>
      </c>
      <c r="AB89" s="111">
        <f t="shared" si="62"/>
        <v>6777.6</v>
      </c>
      <c r="AC89" s="43">
        <f t="shared" si="44"/>
        <v>2285.3000000000002</v>
      </c>
      <c r="AD89" s="121">
        <f>RCFs!C$13</f>
        <v>12.34</v>
      </c>
      <c r="AE89" s="111">
        <f t="shared" si="58"/>
        <v>3770.7</v>
      </c>
      <c r="AF89" s="111">
        <f t="shared" si="58"/>
        <v>4799.1000000000004</v>
      </c>
      <c r="AG89" s="111">
        <f t="shared" si="58"/>
        <v>6855.9</v>
      </c>
      <c r="AH89" s="43">
        <f t="shared" si="45"/>
        <v>2307.5</v>
      </c>
      <c r="AI89" s="121">
        <f>RCFs!C$31</f>
        <v>12.46</v>
      </c>
      <c r="AJ89" s="43">
        <f t="shared" si="46"/>
        <v>0</v>
      </c>
      <c r="AK89" s="121"/>
      <c r="AL89" s="43">
        <f t="shared" si="47"/>
        <v>2375.1</v>
      </c>
      <c r="AM89" s="121">
        <f>RCFs!C$33</f>
        <v>12.824999999999999</v>
      </c>
      <c r="AN89" s="111">
        <f t="shared" si="35"/>
        <v>3428</v>
      </c>
      <c r="AO89" s="43">
        <f t="shared" si="48"/>
        <v>2392.6999999999998</v>
      </c>
      <c r="AP89" s="121">
        <f>RCFs!C$35</f>
        <v>12.92</v>
      </c>
      <c r="AQ89" s="111">
        <f t="shared" si="55"/>
        <v>2871.2</v>
      </c>
      <c r="AR89" s="111">
        <f t="shared" si="55"/>
        <v>3230.1</v>
      </c>
      <c r="AS89" s="43">
        <f t="shared" si="49"/>
        <v>2427.9</v>
      </c>
      <c r="AT89" s="121">
        <f>RCFs!C$37</f>
        <v>13.11</v>
      </c>
      <c r="AU89" s="43">
        <f t="shared" si="50"/>
        <v>2379.8000000000002</v>
      </c>
      <c r="AV89" s="121">
        <f>RCFs!C$39</f>
        <v>12.85</v>
      </c>
      <c r="AW89" s="43">
        <f t="shared" si="51"/>
        <v>2348.6999999999998</v>
      </c>
      <c r="AX89" s="121">
        <f>RCFs!C$41</f>
        <v>12.682</v>
      </c>
    </row>
    <row r="90" spans="1:50" s="64" customFormat="1" x14ac:dyDescent="0.2">
      <c r="A90" s="51">
        <v>1651</v>
      </c>
      <c r="B90" s="49" t="s">
        <v>109</v>
      </c>
      <c r="C90" s="50">
        <v>171.6</v>
      </c>
      <c r="D90" s="43">
        <f t="shared" si="37"/>
        <v>7495.3</v>
      </c>
      <c r="E90" s="117">
        <f>RCFs!C$43</f>
        <v>43.679000000000002</v>
      </c>
      <c r="F90" s="46">
        <f t="shared" si="38"/>
        <v>2155.8108000000002</v>
      </c>
      <c r="G90" s="117">
        <f>RCFs!C$5</f>
        <v>12.563000000000001</v>
      </c>
      <c r="H90" s="46">
        <f t="shared" si="39"/>
        <v>2155.8108000000002</v>
      </c>
      <c r="I90" s="117">
        <f>RCFs!C$5</f>
        <v>12.563000000000001</v>
      </c>
      <c r="J90" s="111">
        <f t="shared" si="61"/>
        <v>2371.4</v>
      </c>
      <c r="K90" s="111">
        <f t="shared" si="61"/>
        <v>2910.3</v>
      </c>
      <c r="L90" s="111">
        <f t="shared" si="61"/>
        <v>3233.7</v>
      </c>
      <c r="M90" s="111">
        <f t="shared" si="61"/>
        <v>4311.6000000000004</v>
      </c>
      <c r="N90" s="111">
        <f t="shared" si="61"/>
        <v>4635</v>
      </c>
      <c r="O90" s="43">
        <f t="shared" si="40"/>
        <v>2115.8000000000002</v>
      </c>
      <c r="P90" s="121">
        <f>RCFs!C$7</f>
        <v>12.33</v>
      </c>
      <c r="Q90" s="111">
        <f t="shared" si="53"/>
        <v>2750.5</v>
      </c>
      <c r="R90" s="111">
        <f t="shared" si="53"/>
        <v>3173.7</v>
      </c>
      <c r="S90" s="43">
        <f t="shared" si="41"/>
        <v>2093.3000000000002</v>
      </c>
      <c r="T90" s="121">
        <f>RCFs!C$9</f>
        <v>12.199</v>
      </c>
      <c r="U90" s="43">
        <f t="shared" si="42"/>
        <v>2093.3000000000002</v>
      </c>
      <c r="V90" s="121">
        <f t="shared" si="43"/>
        <v>12.199</v>
      </c>
      <c r="W90" s="111">
        <f t="shared" si="62"/>
        <v>2302.6</v>
      </c>
      <c r="X90" s="111">
        <f t="shared" si="62"/>
        <v>2867.8</v>
      </c>
      <c r="Y90" s="111">
        <f t="shared" si="62"/>
        <v>3391.1</v>
      </c>
      <c r="Z90" s="111">
        <f t="shared" si="62"/>
        <v>3077.1</v>
      </c>
      <c r="AA90" s="111">
        <f t="shared" si="62"/>
        <v>4542.3999999999996</v>
      </c>
      <c r="AB90" s="111">
        <f t="shared" si="62"/>
        <v>6279.9</v>
      </c>
      <c r="AC90" s="43">
        <f t="shared" si="44"/>
        <v>2117.5</v>
      </c>
      <c r="AD90" s="121">
        <f>RCFs!C$13</f>
        <v>12.34</v>
      </c>
      <c r="AE90" s="111">
        <f t="shared" si="58"/>
        <v>3493.9</v>
      </c>
      <c r="AF90" s="111">
        <f t="shared" si="58"/>
        <v>4446.8</v>
      </c>
      <c r="AG90" s="111">
        <f t="shared" si="58"/>
        <v>6352.5</v>
      </c>
      <c r="AH90" s="43">
        <f t="shared" si="45"/>
        <v>2138.1</v>
      </c>
      <c r="AI90" s="121">
        <f>RCFs!C$31</f>
        <v>12.46</v>
      </c>
      <c r="AJ90" s="43">
        <f t="shared" si="46"/>
        <v>0</v>
      </c>
      <c r="AK90" s="121"/>
      <c r="AL90" s="43">
        <f t="shared" si="47"/>
        <v>2200.6999999999998</v>
      </c>
      <c r="AM90" s="121">
        <f>RCFs!C$33</f>
        <v>12.824999999999999</v>
      </c>
      <c r="AN90" s="111">
        <f t="shared" si="35"/>
        <v>3176.3</v>
      </c>
      <c r="AO90" s="43">
        <f t="shared" si="48"/>
        <v>2217</v>
      </c>
      <c r="AP90" s="121">
        <f>RCFs!C$35</f>
        <v>12.92</v>
      </c>
      <c r="AQ90" s="111">
        <f t="shared" si="55"/>
        <v>2660.4</v>
      </c>
      <c r="AR90" s="111">
        <f t="shared" si="55"/>
        <v>2992.9</v>
      </c>
      <c r="AS90" s="43">
        <f t="shared" si="49"/>
        <v>2249.6</v>
      </c>
      <c r="AT90" s="121">
        <f>RCFs!C$37</f>
        <v>13.11</v>
      </c>
      <c r="AU90" s="43">
        <f t="shared" si="50"/>
        <v>2205</v>
      </c>
      <c r="AV90" s="121">
        <f>RCFs!C$39</f>
        <v>12.85</v>
      </c>
      <c r="AW90" s="43">
        <f t="shared" si="51"/>
        <v>2176.1999999999998</v>
      </c>
      <c r="AX90" s="121">
        <f>RCFs!C$41</f>
        <v>12.682</v>
      </c>
    </row>
    <row r="91" spans="1:50" s="64" customFormat="1" x14ac:dyDescent="0.2">
      <c r="A91" s="51">
        <v>1653</v>
      </c>
      <c r="B91" s="49" t="s">
        <v>110</v>
      </c>
      <c r="C91" s="63">
        <v>90</v>
      </c>
      <c r="D91" s="43">
        <f t="shared" si="37"/>
        <v>3931.1</v>
      </c>
      <c r="E91" s="117">
        <f>RCFs!C$43</f>
        <v>43.679000000000002</v>
      </c>
      <c r="F91" s="46">
        <f t="shared" si="38"/>
        <v>1130.67</v>
      </c>
      <c r="G91" s="117">
        <f>RCFs!C$5</f>
        <v>12.563000000000001</v>
      </c>
      <c r="H91" s="46">
        <f t="shared" si="39"/>
        <v>1130.67</v>
      </c>
      <c r="I91" s="117">
        <f>RCFs!C$5</f>
        <v>12.563000000000001</v>
      </c>
      <c r="J91" s="111">
        <f t="shared" ref="J91:N100" si="63">ROUND($C91*$I91*J$6,1)</f>
        <v>1243.7</v>
      </c>
      <c r="K91" s="111">
        <f t="shared" si="63"/>
        <v>1526.4</v>
      </c>
      <c r="L91" s="111">
        <f t="shared" si="63"/>
        <v>1696</v>
      </c>
      <c r="M91" s="111">
        <f t="shared" si="63"/>
        <v>2261.3000000000002</v>
      </c>
      <c r="N91" s="111">
        <f t="shared" si="63"/>
        <v>2430.9</v>
      </c>
      <c r="O91" s="43">
        <f t="shared" si="40"/>
        <v>1109.7</v>
      </c>
      <c r="P91" s="121">
        <f>RCFs!C$7</f>
        <v>12.33</v>
      </c>
      <c r="Q91" s="111">
        <f t="shared" si="53"/>
        <v>1442.6</v>
      </c>
      <c r="R91" s="111">
        <f t="shared" si="53"/>
        <v>1664.5</v>
      </c>
      <c r="S91" s="43">
        <f t="shared" si="41"/>
        <v>1097.9000000000001</v>
      </c>
      <c r="T91" s="121">
        <f>RCFs!C$9</f>
        <v>12.199</v>
      </c>
      <c r="U91" s="43">
        <f t="shared" si="42"/>
        <v>1097.9000000000001</v>
      </c>
      <c r="V91" s="121">
        <f t="shared" si="43"/>
        <v>12.199</v>
      </c>
      <c r="W91" s="111">
        <f t="shared" si="62"/>
        <v>1207.5999999999999</v>
      </c>
      <c r="X91" s="111">
        <f t="shared" si="62"/>
        <v>1504.1</v>
      </c>
      <c r="Y91" s="111">
        <f t="shared" si="62"/>
        <v>1778.5</v>
      </c>
      <c r="Z91" s="111">
        <f t="shared" si="62"/>
        <v>1613.9</v>
      </c>
      <c r="AA91" s="111">
        <f t="shared" si="62"/>
        <v>2382.4</v>
      </c>
      <c r="AB91" s="111">
        <f t="shared" si="62"/>
        <v>3293.7</v>
      </c>
      <c r="AC91" s="43">
        <f t="shared" si="44"/>
        <v>1110.5999999999999</v>
      </c>
      <c r="AD91" s="121">
        <f>RCFs!C$13</f>
        <v>12.34</v>
      </c>
      <c r="AE91" s="111">
        <f t="shared" si="58"/>
        <v>1832.5</v>
      </c>
      <c r="AF91" s="111">
        <f t="shared" si="58"/>
        <v>2332.3000000000002</v>
      </c>
      <c r="AG91" s="111">
        <f t="shared" si="58"/>
        <v>3331.8</v>
      </c>
      <c r="AH91" s="43">
        <f t="shared" si="45"/>
        <v>1121.4000000000001</v>
      </c>
      <c r="AI91" s="121">
        <f>RCFs!C$31</f>
        <v>12.46</v>
      </c>
      <c r="AJ91" s="43">
        <f t="shared" si="46"/>
        <v>0</v>
      </c>
      <c r="AK91" s="121"/>
      <c r="AL91" s="43">
        <f t="shared" si="47"/>
        <v>1154.2</v>
      </c>
      <c r="AM91" s="121">
        <f>RCFs!C$33</f>
        <v>12.824999999999999</v>
      </c>
      <c r="AN91" s="111">
        <f t="shared" si="35"/>
        <v>1665.9</v>
      </c>
      <c r="AO91" s="43">
        <f t="shared" si="48"/>
        <v>1162.8</v>
      </c>
      <c r="AP91" s="121">
        <f>RCFs!C$35</f>
        <v>12.92</v>
      </c>
      <c r="AQ91" s="111">
        <f t="shared" si="55"/>
        <v>1395.3</v>
      </c>
      <c r="AR91" s="111">
        <f t="shared" si="55"/>
        <v>1569.7</v>
      </c>
      <c r="AS91" s="43">
        <f t="shared" si="49"/>
        <v>1179.9000000000001</v>
      </c>
      <c r="AT91" s="121">
        <f>RCFs!C$37</f>
        <v>13.11</v>
      </c>
      <c r="AU91" s="43">
        <f t="shared" si="50"/>
        <v>1156.5</v>
      </c>
      <c r="AV91" s="121">
        <f>RCFs!C$39</f>
        <v>12.85</v>
      </c>
      <c r="AW91" s="43">
        <f t="shared" si="51"/>
        <v>1141.3</v>
      </c>
      <c r="AX91" s="121">
        <f>RCFs!C$41</f>
        <v>12.682</v>
      </c>
    </row>
    <row r="92" spans="1:50" s="64" customFormat="1" x14ac:dyDescent="0.2">
      <c r="A92" s="51">
        <v>1654</v>
      </c>
      <c r="B92" s="49" t="s">
        <v>111</v>
      </c>
      <c r="C92" s="50">
        <v>30</v>
      </c>
      <c r="D92" s="43">
        <f t="shared" si="37"/>
        <v>1310.4000000000001</v>
      </c>
      <c r="E92" s="117">
        <f>RCFs!C$43</f>
        <v>43.679000000000002</v>
      </c>
      <c r="F92" s="46">
        <f t="shared" si="38"/>
        <v>376.89000000000004</v>
      </c>
      <c r="G92" s="117">
        <f>RCFs!C$5</f>
        <v>12.563000000000001</v>
      </c>
      <c r="H92" s="46">
        <f t="shared" si="39"/>
        <v>376.89000000000004</v>
      </c>
      <c r="I92" s="117">
        <f>RCFs!C$5</f>
        <v>12.563000000000001</v>
      </c>
      <c r="J92" s="111">
        <f t="shared" si="63"/>
        <v>414.6</v>
      </c>
      <c r="K92" s="111">
        <f t="shared" si="63"/>
        <v>508.8</v>
      </c>
      <c r="L92" s="111">
        <f t="shared" si="63"/>
        <v>565.29999999999995</v>
      </c>
      <c r="M92" s="111">
        <f t="shared" si="63"/>
        <v>753.8</v>
      </c>
      <c r="N92" s="111">
        <f t="shared" si="63"/>
        <v>810.3</v>
      </c>
      <c r="O92" s="43">
        <f t="shared" si="40"/>
        <v>369.9</v>
      </c>
      <c r="P92" s="121">
        <f>RCFs!C$7</f>
        <v>12.33</v>
      </c>
      <c r="Q92" s="111">
        <f t="shared" si="53"/>
        <v>480.8</v>
      </c>
      <c r="R92" s="111">
        <f t="shared" si="53"/>
        <v>554.79999999999995</v>
      </c>
      <c r="S92" s="43">
        <f t="shared" si="41"/>
        <v>365.9</v>
      </c>
      <c r="T92" s="121">
        <f>RCFs!C$9</f>
        <v>12.199</v>
      </c>
      <c r="U92" s="43">
        <f t="shared" si="42"/>
        <v>365.9</v>
      </c>
      <c r="V92" s="121">
        <f t="shared" si="43"/>
        <v>12.199</v>
      </c>
      <c r="W92" s="111">
        <f t="shared" si="62"/>
        <v>402.4</v>
      </c>
      <c r="X92" s="111">
        <f t="shared" si="62"/>
        <v>501.2</v>
      </c>
      <c r="Y92" s="111">
        <f t="shared" si="62"/>
        <v>592.70000000000005</v>
      </c>
      <c r="Z92" s="111">
        <f t="shared" si="62"/>
        <v>537.79999999999995</v>
      </c>
      <c r="AA92" s="111">
        <f t="shared" si="62"/>
        <v>794</v>
      </c>
      <c r="AB92" s="111">
        <f t="shared" si="62"/>
        <v>1097.7</v>
      </c>
      <c r="AC92" s="43">
        <f t="shared" si="44"/>
        <v>370.2</v>
      </c>
      <c r="AD92" s="121">
        <f>RCFs!C$13</f>
        <v>12.34</v>
      </c>
      <c r="AE92" s="111">
        <f t="shared" si="58"/>
        <v>610.79999999999995</v>
      </c>
      <c r="AF92" s="111">
        <f t="shared" si="58"/>
        <v>777.4</v>
      </c>
      <c r="AG92" s="111">
        <f t="shared" si="58"/>
        <v>1110.5999999999999</v>
      </c>
      <c r="AH92" s="43">
        <f t="shared" si="45"/>
        <v>373.8</v>
      </c>
      <c r="AI92" s="121">
        <f>RCFs!C$31</f>
        <v>12.46</v>
      </c>
      <c r="AJ92" s="43">
        <f t="shared" si="46"/>
        <v>0</v>
      </c>
      <c r="AK92" s="121"/>
      <c r="AL92" s="43">
        <f t="shared" si="47"/>
        <v>384.7</v>
      </c>
      <c r="AM92" s="121">
        <f>RCFs!C$33</f>
        <v>12.824999999999999</v>
      </c>
      <c r="AN92" s="111">
        <f t="shared" si="35"/>
        <v>555.29999999999995</v>
      </c>
      <c r="AO92" s="43">
        <f t="shared" si="48"/>
        <v>387.6</v>
      </c>
      <c r="AP92" s="121">
        <f>RCFs!C$35</f>
        <v>12.92</v>
      </c>
      <c r="AQ92" s="111">
        <f t="shared" si="55"/>
        <v>465.1</v>
      </c>
      <c r="AR92" s="111">
        <f t="shared" si="55"/>
        <v>523.20000000000005</v>
      </c>
      <c r="AS92" s="43">
        <f t="shared" si="49"/>
        <v>393.3</v>
      </c>
      <c r="AT92" s="121">
        <f>RCFs!C$37</f>
        <v>13.11</v>
      </c>
      <c r="AU92" s="43">
        <f t="shared" si="50"/>
        <v>385.5</v>
      </c>
      <c r="AV92" s="121">
        <f>RCFs!C$39</f>
        <v>12.85</v>
      </c>
      <c r="AW92" s="43">
        <f t="shared" si="51"/>
        <v>380.4</v>
      </c>
      <c r="AX92" s="121">
        <f>RCFs!C$41</f>
        <v>12.682</v>
      </c>
    </row>
    <row r="93" spans="1:50" s="64" customFormat="1" x14ac:dyDescent="0.2">
      <c r="A93" s="51">
        <v>1656</v>
      </c>
      <c r="B93" s="49" t="s">
        <v>112</v>
      </c>
      <c r="C93" s="63">
        <v>60</v>
      </c>
      <c r="D93" s="43">
        <f t="shared" si="37"/>
        <v>2620.6999999999998</v>
      </c>
      <c r="E93" s="117">
        <f>RCFs!C$43</f>
        <v>43.679000000000002</v>
      </c>
      <c r="F93" s="46">
        <f t="shared" si="38"/>
        <v>753.78000000000009</v>
      </c>
      <c r="G93" s="117">
        <f>RCFs!C$5</f>
        <v>12.563000000000001</v>
      </c>
      <c r="H93" s="46">
        <f t="shared" si="39"/>
        <v>753.78000000000009</v>
      </c>
      <c r="I93" s="117">
        <f>RCFs!C$5</f>
        <v>12.563000000000001</v>
      </c>
      <c r="J93" s="111">
        <f t="shared" si="63"/>
        <v>829.2</v>
      </c>
      <c r="K93" s="111">
        <f t="shared" si="63"/>
        <v>1017.6</v>
      </c>
      <c r="L93" s="111">
        <f t="shared" si="63"/>
        <v>1130.7</v>
      </c>
      <c r="M93" s="111">
        <f t="shared" si="63"/>
        <v>1507.6</v>
      </c>
      <c r="N93" s="111">
        <f t="shared" si="63"/>
        <v>1620.6</v>
      </c>
      <c r="O93" s="43">
        <f t="shared" si="40"/>
        <v>739.8</v>
      </c>
      <c r="P93" s="121">
        <f>RCFs!C$7</f>
        <v>12.33</v>
      </c>
      <c r="Q93" s="111">
        <f t="shared" si="53"/>
        <v>961.7</v>
      </c>
      <c r="R93" s="111">
        <f t="shared" si="53"/>
        <v>1109.7</v>
      </c>
      <c r="S93" s="43">
        <f t="shared" si="41"/>
        <v>731.9</v>
      </c>
      <c r="T93" s="121">
        <f>RCFs!C$9</f>
        <v>12.199</v>
      </c>
      <c r="U93" s="43">
        <f t="shared" si="42"/>
        <v>731.9</v>
      </c>
      <c r="V93" s="121">
        <f t="shared" si="43"/>
        <v>12.199</v>
      </c>
      <c r="W93" s="111">
        <f t="shared" si="62"/>
        <v>805</v>
      </c>
      <c r="X93" s="111">
        <f t="shared" si="62"/>
        <v>1002.7</v>
      </c>
      <c r="Y93" s="111">
        <f t="shared" si="62"/>
        <v>1185.5999999999999</v>
      </c>
      <c r="Z93" s="111">
        <f t="shared" si="62"/>
        <v>1075.8</v>
      </c>
      <c r="AA93" s="111">
        <f t="shared" si="62"/>
        <v>1588.2</v>
      </c>
      <c r="AB93" s="111">
        <f t="shared" si="62"/>
        <v>2195.6999999999998</v>
      </c>
      <c r="AC93" s="43">
        <f t="shared" si="44"/>
        <v>740.4</v>
      </c>
      <c r="AD93" s="121">
        <f>RCFs!C$13</f>
        <v>12.34</v>
      </c>
      <c r="AE93" s="111">
        <f t="shared" si="58"/>
        <v>1221.7</v>
      </c>
      <c r="AF93" s="111">
        <f t="shared" si="58"/>
        <v>1554.8</v>
      </c>
      <c r="AG93" s="111">
        <f t="shared" si="58"/>
        <v>2221.1999999999998</v>
      </c>
      <c r="AH93" s="43">
        <f t="shared" si="45"/>
        <v>747.6</v>
      </c>
      <c r="AI93" s="121">
        <f>RCFs!C$31</f>
        <v>12.46</v>
      </c>
      <c r="AJ93" s="43">
        <f t="shared" si="46"/>
        <v>0</v>
      </c>
      <c r="AK93" s="121"/>
      <c r="AL93" s="43">
        <f t="shared" si="47"/>
        <v>769.5</v>
      </c>
      <c r="AM93" s="121">
        <f>RCFs!C$33</f>
        <v>12.824999999999999</v>
      </c>
      <c r="AN93" s="111">
        <f t="shared" si="35"/>
        <v>1110.5999999999999</v>
      </c>
      <c r="AO93" s="43">
        <f t="shared" si="48"/>
        <v>775.2</v>
      </c>
      <c r="AP93" s="121">
        <f>RCFs!C$35</f>
        <v>12.92</v>
      </c>
      <c r="AQ93" s="111">
        <f t="shared" si="55"/>
        <v>930.2</v>
      </c>
      <c r="AR93" s="111">
        <f t="shared" si="55"/>
        <v>1046.5</v>
      </c>
      <c r="AS93" s="43">
        <f t="shared" si="49"/>
        <v>786.6</v>
      </c>
      <c r="AT93" s="121">
        <f>RCFs!C$37</f>
        <v>13.11</v>
      </c>
      <c r="AU93" s="43">
        <f t="shared" si="50"/>
        <v>771</v>
      </c>
      <c r="AV93" s="121">
        <f>RCFs!C$39</f>
        <v>12.85</v>
      </c>
      <c r="AW93" s="43">
        <f t="shared" si="51"/>
        <v>760.9</v>
      </c>
      <c r="AX93" s="121">
        <f>RCFs!C$41</f>
        <v>12.682</v>
      </c>
    </row>
    <row r="94" spans="1:50" s="64" customFormat="1" x14ac:dyDescent="0.2">
      <c r="A94" s="51">
        <v>1657</v>
      </c>
      <c r="B94" s="49" t="s">
        <v>113</v>
      </c>
      <c r="C94" s="63">
        <v>325.39999999999998</v>
      </c>
      <c r="D94" s="43">
        <f t="shared" si="37"/>
        <v>14213.1</v>
      </c>
      <c r="E94" s="117">
        <f>RCFs!C$43</f>
        <v>43.679000000000002</v>
      </c>
      <c r="F94" s="46">
        <f t="shared" si="38"/>
        <v>4088.0001999999999</v>
      </c>
      <c r="G94" s="117">
        <f>RCFs!C$5</f>
        <v>12.563000000000001</v>
      </c>
      <c r="H94" s="46">
        <f t="shared" si="39"/>
        <v>4088.0001999999999</v>
      </c>
      <c r="I94" s="117">
        <f>RCFs!C$5</f>
        <v>12.563000000000001</v>
      </c>
      <c r="J94" s="111">
        <f t="shared" si="63"/>
        <v>4496.8</v>
      </c>
      <c r="K94" s="111">
        <f t="shared" si="63"/>
        <v>5518.8</v>
      </c>
      <c r="L94" s="111">
        <f t="shared" si="63"/>
        <v>6132</v>
      </c>
      <c r="M94" s="111">
        <f t="shared" si="63"/>
        <v>8176</v>
      </c>
      <c r="N94" s="111">
        <f t="shared" si="63"/>
        <v>8789.2000000000007</v>
      </c>
      <c r="O94" s="43">
        <f t="shared" si="40"/>
        <v>4012.1</v>
      </c>
      <c r="P94" s="121">
        <f>RCFs!C$7</f>
        <v>12.33</v>
      </c>
      <c r="Q94" s="111">
        <f t="shared" si="53"/>
        <v>5215.7</v>
      </c>
      <c r="R94" s="111">
        <f t="shared" si="53"/>
        <v>6018.1</v>
      </c>
      <c r="S94" s="43">
        <f t="shared" si="41"/>
        <v>3969.5</v>
      </c>
      <c r="T94" s="121">
        <f>RCFs!C$9</f>
        <v>12.199</v>
      </c>
      <c r="U94" s="43">
        <f t="shared" si="42"/>
        <v>3969.5</v>
      </c>
      <c r="V94" s="121">
        <f t="shared" si="43"/>
        <v>12.199</v>
      </c>
      <c r="W94" s="111">
        <f t="shared" si="62"/>
        <v>4366.3999999999996</v>
      </c>
      <c r="X94" s="111">
        <f t="shared" si="62"/>
        <v>5438.2</v>
      </c>
      <c r="Y94" s="111">
        <f t="shared" si="62"/>
        <v>6430.5</v>
      </c>
      <c r="Z94" s="111">
        <f t="shared" si="62"/>
        <v>5835.1</v>
      </c>
      <c r="AA94" s="111">
        <f t="shared" si="62"/>
        <v>8613.7999999999993</v>
      </c>
      <c r="AB94" s="111">
        <f t="shared" si="62"/>
        <v>11908.5</v>
      </c>
      <c r="AC94" s="43">
        <f t="shared" si="44"/>
        <v>4015.4</v>
      </c>
      <c r="AD94" s="121">
        <f>RCFs!C$13</f>
        <v>12.34</v>
      </c>
      <c r="AE94" s="111">
        <f t="shared" si="58"/>
        <v>6625.4</v>
      </c>
      <c r="AF94" s="111">
        <f t="shared" si="58"/>
        <v>8432.2999999999993</v>
      </c>
      <c r="AG94" s="111">
        <f t="shared" si="58"/>
        <v>12046.2</v>
      </c>
      <c r="AH94" s="43">
        <f t="shared" si="45"/>
        <v>4054.4</v>
      </c>
      <c r="AI94" s="121">
        <f>RCFs!C$31</f>
        <v>12.46</v>
      </c>
      <c r="AJ94" s="43">
        <f t="shared" si="46"/>
        <v>0</v>
      </c>
      <c r="AK94" s="121"/>
      <c r="AL94" s="43">
        <f t="shared" si="47"/>
        <v>4173.2</v>
      </c>
      <c r="AM94" s="121">
        <f>RCFs!C$33</f>
        <v>12.824999999999999</v>
      </c>
      <c r="AN94" s="111">
        <f t="shared" si="35"/>
        <v>6023.1</v>
      </c>
      <c r="AO94" s="43">
        <f t="shared" si="48"/>
        <v>4204.1000000000004</v>
      </c>
      <c r="AP94" s="121">
        <f>RCFs!C$35</f>
        <v>12.92</v>
      </c>
      <c r="AQ94" s="111">
        <f t="shared" si="55"/>
        <v>5044.8999999999996</v>
      </c>
      <c r="AR94" s="111">
        <f t="shared" si="55"/>
        <v>5675.5</v>
      </c>
      <c r="AS94" s="43">
        <f t="shared" si="49"/>
        <v>4265.8999999999996</v>
      </c>
      <c r="AT94" s="121">
        <f>RCFs!C$37</f>
        <v>13.11</v>
      </c>
      <c r="AU94" s="43">
        <f t="shared" si="50"/>
        <v>4181.3</v>
      </c>
      <c r="AV94" s="121">
        <f>RCFs!C$39</f>
        <v>12.85</v>
      </c>
      <c r="AW94" s="43">
        <f t="shared" si="51"/>
        <v>4126.7</v>
      </c>
      <c r="AX94" s="121">
        <f>RCFs!C$41</f>
        <v>12.682</v>
      </c>
    </row>
    <row r="95" spans="1:50" s="64" customFormat="1" x14ac:dyDescent="0.2">
      <c r="A95" s="51">
        <v>1658</v>
      </c>
      <c r="B95" s="49" t="s">
        <v>114</v>
      </c>
      <c r="C95" s="50">
        <v>359.4</v>
      </c>
      <c r="D95" s="43">
        <f t="shared" si="37"/>
        <v>15698.2</v>
      </c>
      <c r="E95" s="117">
        <f>RCFs!C$43</f>
        <v>43.679000000000002</v>
      </c>
      <c r="F95" s="46">
        <f t="shared" si="38"/>
        <v>4515.1422000000002</v>
      </c>
      <c r="G95" s="117">
        <f>RCFs!C$5</f>
        <v>12.563000000000001</v>
      </c>
      <c r="H95" s="46">
        <f t="shared" si="39"/>
        <v>4515.1422000000002</v>
      </c>
      <c r="I95" s="117">
        <f>RCFs!C$5</f>
        <v>12.563000000000001</v>
      </c>
      <c r="J95" s="111">
        <f t="shared" si="63"/>
        <v>4966.7</v>
      </c>
      <c r="K95" s="111">
        <f t="shared" si="63"/>
        <v>6095.4</v>
      </c>
      <c r="L95" s="111">
        <f t="shared" si="63"/>
        <v>6772.7</v>
      </c>
      <c r="M95" s="111">
        <f t="shared" si="63"/>
        <v>9030.2999999999993</v>
      </c>
      <c r="N95" s="111">
        <f t="shared" si="63"/>
        <v>9707.6</v>
      </c>
      <c r="O95" s="43">
        <f t="shared" si="40"/>
        <v>4431.3999999999996</v>
      </c>
      <c r="P95" s="121">
        <f>RCFs!C$7</f>
        <v>12.33</v>
      </c>
      <c r="Q95" s="111">
        <f t="shared" si="53"/>
        <v>5760.8</v>
      </c>
      <c r="R95" s="111">
        <f t="shared" si="53"/>
        <v>6647.1</v>
      </c>
      <c r="S95" s="43">
        <f t="shared" si="41"/>
        <v>4384.3</v>
      </c>
      <c r="T95" s="121">
        <f>RCFs!C$9</f>
        <v>12.199</v>
      </c>
      <c r="U95" s="43">
        <f t="shared" si="42"/>
        <v>4384.3</v>
      </c>
      <c r="V95" s="121">
        <f t="shared" si="43"/>
        <v>12.199</v>
      </c>
      <c r="W95" s="111">
        <f t="shared" si="62"/>
        <v>4822.7</v>
      </c>
      <c r="X95" s="111">
        <f t="shared" si="62"/>
        <v>6006.4</v>
      </c>
      <c r="Y95" s="111">
        <f t="shared" si="62"/>
        <v>7102.5</v>
      </c>
      <c r="Z95" s="111">
        <f t="shared" si="62"/>
        <v>6444.9</v>
      </c>
      <c r="AA95" s="111">
        <f t="shared" si="62"/>
        <v>9513.9</v>
      </c>
      <c r="AB95" s="111">
        <f t="shared" si="62"/>
        <v>13152.9</v>
      </c>
      <c r="AC95" s="43">
        <f t="shared" si="44"/>
        <v>4434.8999999999996</v>
      </c>
      <c r="AD95" s="121">
        <f>RCFs!C$13</f>
        <v>12.34</v>
      </c>
      <c r="AE95" s="111">
        <f t="shared" si="58"/>
        <v>7317.6</v>
      </c>
      <c r="AF95" s="111">
        <f t="shared" si="58"/>
        <v>9313.2999999999993</v>
      </c>
      <c r="AG95" s="111">
        <f t="shared" si="58"/>
        <v>13304.7</v>
      </c>
      <c r="AH95" s="43">
        <f t="shared" si="45"/>
        <v>4478.1000000000004</v>
      </c>
      <c r="AI95" s="121">
        <f>RCFs!C$31</f>
        <v>12.46</v>
      </c>
      <c r="AJ95" s="43">
        <f t="shared" si="46"/>
        <v>0</v>
      </c>
      <c r="AK95" s="121"/>
      <c r="AL95" s="43">
        <f t="shared" si="47"/>
        <v>4609.3</v>
      </c>
      <c r="AM95" s="121">
        <f>RCFs!C$33</f>
        <v>12.824999999999999</v>
      </c>
      <c r="AN95" s="111">
        <f t="shared" ref="AN95:AN140" si="64">ROUND($AC95*AN$6,1)</f>
        <v>6652.4</v>
      </c>
      <c r="AO95" s="43">
        <f t="shared" si="48"/>
        <v>4643.3999999999996</v>
      </c>
      <c r="AP95" s="121">
        <f>RCFs!C$35</f>
        <v>12.92</v>
      </c>
      <c r="AQ95" s="111">
        <f t="shared" si="55"/>
        <v>5572</v>
      </c>
      <c r="AR95" s="111">
        <f t="shared" si="55"/>
        <v>6268.5</v>
      </c>
      <c r="AS95" s="43">
        <f t="shared" si="49"/>
        <v>4711.7</v>
      </c>
      <c r="AT95" s="121">
        <f>RCFs!C$37</f>
        <v>13.11</v>
      </c>
      <c r="AU95" s="43">
        <f t="shared" si="50"/>
        <v>4618.2</v>
      </c>
      <c r="AV95" s="121">
        <f>RCFs!C$39</f>
        <v>12.85</v>
      </c>
      <c r="AW95" s="43">
        <f t="shared" si="51"/>
        <v>4557.8999999999996</v>
      </c>
      <c r="AX95" s="121">
        <f>RCFs!C$41</f>
        <v>12.682</v>
      </c>
    </row>
    <row r="96" spans="1:50" s="64" customFormat="1" x14ac:dyDescent="0.2">
      <c r="A96" s="51">
        <v>1663</v>
      </c>
      <c r="B96" s="49" t="s">
        <v>115</v>
      </c>
      <c r="C96" s="50">
        <v>390</v>
      </c>
      <c r="D96" s="43">
        <f t="shared" ref="D96:D140" si="65">ROUND(E96*C96,1)</f>
        <v>17034.8</v>
      </c>
      <c r="E96" s="117">
        <f>RCFs!C$43</f>
        <v>43.679000000000002</v>
      </c>
      <c r="F96" s="46">
        <f t="shared" ref="F96:F151" si="66">G96*C96</f>
        <v>4899.5700000000006</v>
      </c>
      <c r="G96" s="117">
        <f>RCFs!C$5</f>
        <v>12.563000000000001</v>
      </c>
      <c r="H96" s="46">
        <f t="shared" ref="H96:H140" si="67">I96*C96</f>
        <v>4899.5700000000006</v>
      </c>
      <c r="I96" s="117">
        <f>RCFs!C$5</f>
        <v>12.563000000000001</v>
      </c>
      <c r="J96" s="111">
        <f t="shared" si="63"/>
        <v>5389.5</v>
      </c>
      <c r="K96" s="111">
        <f t="shared" si="63"/>
        <v>6614.4</v>
      </c>
      <c r="L96" s="111">
        <f t="shared" si="63"/>
        <v>7349.4</v>
      </c>
      <c r="M96" s="111">
        <f t="shared" si="63"/>
        <v>9799.1</v>
      </c>
      <c r="N96" s="111">
        <f t="shared" si="63"/>
        <v>10534.1</v>
      </c>
      <c r="O96" s="43">
        <f t="shared" ref="O96:O141" si="68">ROUNDDOWN($C96*P96,1)</f>
        <v>4808.7</v>
      </c>
      <c r="P96" s="121">
        <f>RCFs!C$7</f>
        <v>12.33</v>
      </c>
      <c r="Q96" s="111">
        <f t="shared" si="53"/>
        <v>6251.3</v>
      </c>
      <c r="R96" s="111">
        <f t="shared" si="53"/>
        <v>7213</v>
      </c>
      <c r="S96" s="43">
        <f t="shared" ref="S96:S141" si="69">ROUNDDOWN($C96*T96,1)</f>
        <v>4757.6000000000004</v>
      </c>
      <c r="T96" s="121">
        <f>RCFs!C$9</f>
        <v>12.199</v>
      </c>
      <c r="U96" s="43">
        <f t="shared" ref="U96:U140" si="70">ROUNDDOWN($C96*V96,1)</f>
        <v>4757.6000000000004</v>
      </c>
      <c r="V96" s="121">
        <f t="shared" ref="V96:V140" si="71">T96</f>
        <v>12.199</v>
      </c>
      <c r="W96" s="111">
        <f t="shared" si="62"/>
        <v>5233.3</v>
      </c>
      <c r="X96" s="111">
        <f t="shared" si="62"/>
        <v>6517.9</v>
      </c>
      <c r="Y96" s="111">
        <f t="shared" si="62"/>
        <v>7707.3</v>
      </c>
      <c r="Z96" s="111">
        <f t="shared" si="62"/>
        <v>6993.6</v>
      </c>
      <c r="AA96" s="111">
        <f t="shared" si="62"/>
        <v>10323.9</v>
      </c>
      <c r="AB96" s="111">
        <f t="shared" si="62"/>
        <v>14272.8</v>
      </c>
      <c r="AC96" s="43">
        <f t="shared" ref="AC96:AC140" si="72">ROUNDDOWN($C96*AD96,1)</f>
        <v>4812.6000000000004</v>
      </c>
      <c r="AD96" s="121">
        <f>RCFs!C$13</f>
        <v>12.34</v>
      </c>
      <c r="AE96" s="111">
        <f t="shared" si="58"/>
        <v>7940.8</v>
      </c>
      <c r="AF96" s="111">
        <f t="shared" si="58"/>
        <v>10106.5</v>
      </c>
      <c r="AG96" s="111">
        <f t="shared" si="58"/>
        <v>14437.8</v>
      </c>
      <c r="AH96" s="43">
        <f t="shared" ref="AH96:AH141" si="73">ROUNDDOWN($C96*AI96,1)</f>
        <v>4859.3999999999996</v>
      </c>
      <c r="AI96" s="121">
        <f>RCFs!C$31</f>
        <v>12.46</v>
      </c>
      <c r="AJ96" s="43">
        <f t="shared" ref="AJ96:AJ141" si="74">ROUNDDOWN($C96*AK96,1)</f>
        <v>0</v>
      </c>
      <c r="AK96" s="121"/>
      <c r="AL96" s="43">
        <f t="shared" ref="AL96:AL141" si="75">ROUNDDOWN($C96*AM96,1)</f>
        <v>5001.7</v>
      </c>
      <c r="AM96" s="121">
        <f>RCFs!C$33</f>
        <v>12.824999999999999</v>
      </c>
      <c r="AN96" s="111">
        <f t="shared" si="64"/>
        <v>7218.9</v>
      </c>
      <c r="AO96" s="43">
        <f t="shared" ref="AO96:AO141" si="76">ROUNDDOWN($C96*AP96,1)</f>
        <v>5038.8</v>
      </c>
      <c r="AP96" s="121">
        <f>RCFs!C$35</f>
        <v>12.92</v>
      </c>
      <c r="AQ96" s="111">
        <f t="shared" si="55"/>
        <v>6046.5</v>
      </c>
      <c r="AR96" s="111">
        <f t="shared" si="55"/>
        <v>6802.3</v>
      </c>
      <c r="AS96" s="43">
        <f t="shared" ref="AS96:AS141" si="77">ROUNDDOWN($C96*AT96,1)</f>
        <v>5112.8999999999996</v>
      </c>
      <c r="AT96" s="121">
        <f>RCFs!C$37</f>
        <v>13.11</v>
      </c>
      <c r="AU96" s="43">
        <f t="shared" ref="AU96:AU141" si="78">ROUNDDOWN($C96*AV96,1)</f>
        <v>5011.5</v>
      </c>
      <c r="AV96" s="121">
        <f>RCFs!C$39</f>
        <v>12.85</v>
      </c>
      <c r="AW96" s="43">
        <f t="shared" ref="AW96:AW140" si="79">ROUNDDOWN($C96*AX96,1)</f>
        <v>4945.8999999999996</v>
      </c>
      <c r="AX96" s="121">
        <f>RCFs!C$41</f>
        <v>12.682</v>
      </c>
    </row>
    <row r="97" spans="1:50" s="64" customFormat="1" x14ac:dyDescent="0.2">
      <c r="A97" s="51">
        <v>1665</v>
      </c>
      <c r="B97" s="49" t="s">
        <v>116</v>
      </c>
      <c r="C97" s="50">
        <v>196</v>
      </c>
      <c r="D97" s="43">
        <f t="shared" si="65"/>
        <v>8561.1</v>
      </c>
      <c r="E97" s="117">
        <f>RCFs!C$43</f>
        <v>43.679000000000002</v>
      </c>
      <c r="F97" s="46">
        <f t="shared" si="66"/>
        <v>2462.348</v>
      </c>
      <c r="G97" s="117">
        <f>RCFs!C$5</f>
        <v>12.563000000000001</v>
      </c>
      <c r="H97" s="46">
        <f t="shared" si="67"/>
        <v>2462.348</v>
      </c>
      <c r="I97" s="117">
        <f>RCFs!C$5</f>
        <v>12.563000000000001</v>
      </c>
      <c r="J97" s="111">
        <f t="shared" si="63"/>
        <v>2708.6</v>
      </c>
      <c r="K97" s="111">
        <f t="shared" si="63"/>
        <v>3324.2</v>
      </c>
      <c r="L97" s="111">
        <f t="shared" si="63"/>
        <v>3693.5</v>
      </c>
      <c r="M97" s="111">
        <f t="shared" si="63"/>
        <v>4924.7</v>
      </c>
      <c r="N97" s="111">
        <f t="shared" si="63"/>
        <v>5294</v>
      </c>
      <c r="O97" s="43">
        <f t="shared" si="68"/>
        <v>2416.6</v>
      </c>
      <c r="P97" s="121">
        <f>RCFs!C$7</f>
        <v>12.33</v>
      </c>
      <c r="Q97" s="111">
        <f t="shared" si="53"/>
        <v>3141.5</v>
      </c>
      <c r="R97" s="111">
        <f t="shared" si="53"/>
        <v>3624.9</v>
      </c>
      <c r="S97" s="43">
        <f t="shared" si="69"/>
        <v>2391</v>
      </c>
      <c r="T97" s="121">
        <f>RCFs!C$9</f>
        <v>12.199</v>
      </c>
      <c r="U97" s="43">
        <f t="shared" si="70"/>
        <v>2391</v>
      </c>
      <c r="V97" s="121">
        <f t="shared" si="71"/>
        <v>12.199</v>
      </c>
      <c r="W97" s="111">
        <f t="shared" si="62"/>
        <v>2630.1</v>
      </c>
      <c r="X97" s="111">
        <f t="shared" si="62"/>
        <v>3275.6</v>
      </c>
      <c r="Y97" s="111">
        <f t="shared" si="62"/>
        <v>3873.4</v>
      </c>
      <c r="Z97" s="111">
        <f t="shared" si="62"/>
        <v>3514.7</v>
      </c>
      <c r="AA97" s="111">
        <f t="shared" si="62"/>
        <v>5188.3999999999996</v>
      </c>
      <c r="AB97" s="111">
        <f t="shared" si="62"/>
        <v>7173</v>
      </c>
      <c r="AC97" s="43">
        <f t="shared" si="72"/>
        <v>2418.6</v>
      </c>
      <c r="AD97" s="121">
        <f>RCFs!C$13</f>
        <v>12.34</v>
      </c>
      <c r="AE97" s="111">
        <f t="shared" si="58"/>
        <v>3990.7</v>
      </c>
      <c r="AF97" s="111">
        <f t="shared" si="58"/>
        <v>5079.1000000000004</v>
      </c>
      <c r="AG97" s="111">
        <f t="shared" si="58"/>
        <v>7255.8</v>
      </c>
      <c r="AH97" s="43">
        <f t="shared" si="73"/>
        <v>2442.1</v>
      </c>
      <c r="AI97" s="121">
        <f>RCFs!C$31</f>
        <v>12.46</v>
      </c>
      <c r="AJ97" s="43">
        <f t="shared" si="74"/>
        <v>0</v>
      </c>
      <c r="AK97" s="121"/>
      <c r="AL97" s="43">
        <f t="shared" si="75"/>
        <v>2513.6999999999998</v>
      </c>
      <c r="AM97" s="121">
        <f>RCFs!C$33</f>
        <v>12.824999999999999</v>
      </c>
      <c r="AN97" s="111">
        <f t="shared" si="64"/>
        <v>3627.9</v>
      </c>
      <c r="AO97" s="43">
        <f t="shared" si="76"/>
        <v>2532.3000000000002</v>
      </c>
      <c r="AP97" s="121">
        <f>RCFs!C$35</f>
        <v>12.92</v>
      </c>
      <c r="AQ97" s="111">
        <f t="shared" si="55"/>
        <v>3038.7</v>
      </c>
      <c r="AR97" s="111">
        <f t="shared" si="55"/>
        <v>3418.6</v>
      </c>
      <c r="AS97" s="43">
        <f t="shared" si="77"/>
        <v>2569.5</v>
      </c>
      <c r="AT97" s="121">
        <f>RCFs!C$37</f>
        <v>13.11</v>
      </c>
      <c r="AU97" s="43">
        <f t="shared" si="78"/>
        <v>2518.6</v>
      </c>
      <c r="AV97" s="121">
        <f>RCFs!C$39</f>
        <v>12.85</v>
      </c>
      <c r="AW97" s="43">
        <f t="shared" si="79"/>
        <v>2485.6</v>
      </c>
      <c r="AX97" s="121">
        <f>RCFs!C$41</f>
        <v>12.682</v>
      </c>
    </row>
    <row r="98" spans="1:50" s="64" customFormat="1" x14ac:dyDescent="0.2">
      <c r="A98" s="51">
        <v>1667</v>
      </c>
      <c r="B98" s="49" t="s">
        <v>117</v>
      </c>
      <c r="C98" s="50">
        <v>179.1</v>
      </c>
      <c r="D98" s="43">
        <f t="shared" si="65"/>
        <v>7822.9</v>
      </c>
      <c r="E98" s="117">
        <f>RCFs!C$43</f>
        <v>43.679000000000002</v>
      </c>
      <c r="F98" s="46">
        <f t="shared" si="66"/>
        <v>2250.0333000000001</v>
      </c>
      <c r="G98" s="117">
        <f>RCFs!C$5</f>
        <v>12.563000000000001</v>
      </c>
      <c r="H98" s="46">
        <f t="shared" si="67"/>
        <v>2250.0333000000001</v>
      </c>
      <c r="I98" s="117">
        <f>RCFs!C$5</f>
        <v>12.563000000000001</v>
      </c>
      <c r="J98" s="111">
        <f t="shared" si="63"/>
        <v>2475</v>
      </c>
      <c r="K98" s="111">
        <f t="shared" si="63"/>
        <v>3037.5</v>
      </c>
      <c r="L98" s="111">
        <f t="shared" si="63"/>
        <v>3375</v>
      </c>
      <c r="M98" s="111">
        <f t="shared" si="63"/>
        <v>4500.1000000000004</v>
      </c>
      <c r="N98" s="111">
        <f t="shared" si="63"/>
        <v>4837.6000000000004</v>
      </c>
      <c r="O98" s="43">
        <f t="shared" si="68"/>
        <v>2208.3000000000002</v>
      </c>
      <c r="P98" s="121">
        <f>RCFs!C$7</f>
        <v>12.33</v>
      </c>
      <c r="Q98" s="111">
        <f t="shared" si="53"/>
        <v>2870.7</v>
      </c>
      <c r="R98" s="111">
        <f t="shared" si="53"/>
        <v>3312.4</v>
      </c>
      <c r="S98" s="43">
        <f t="shared" si="69"/>
        <v>2184.8000000000002</v>
      </c>
      <c r="T98" s="121">
        <f>RCFs!C$9</f>
        <v>12.199</v>
      </c>
      <c r="U98" s="43">
        <f t="shared" si="70"/>
        <v>2184.8000000000002</v>
      </c>
      <c r="V98" s="121">
        <f t="shared" si="71"/>
        <v>12.199</v>
      </c>
      <c r="W98" s="111">
        <f t="shared" si="62"/>
        <v>2403.1999999999998</v>
      </c>
      <c r="X98" s="111">
        <f t="shared" si="62"/>
        <v>2993.1</v>
      </c>
      <c r="Y98" s="111">
        <f t="shared" si="62"/>
        <v>3539.3</v>
      </c>
      <c r="Z98" s="111">
        <f t="shared" si="62"/>
        <v>3211.6</v>
      </c>
      <c r="AA98" s="111">
        <f t="shared" si="62"/>
        <v>4741</v>
      </c>
      <c r="AB98" s="111">
        <f t="shared" si="62"/>
        <v>6554.4</v>
      </c>
      <c r="AC98" s="43">
        <f t="shared" si="72"/>
        <v>2210</v>
      </c>
      <c r="AD98" s="121">
        <f>RCFs!C$13</f>
        <v>12.34</v>
      </c>
      <c r="AE98" s="111">
        <f t="shared" si="58"/>
        <v>3646.5</v>
      </c>
      <c r="AF98" s="111">
        <f t="shared" si="58"/>
        <v>4641</v>
      </c>
      <c r="AG98" s="111">
        <f t="shared" si="58"/>
        <v>6630</v>
      </c>
      <c r="AH98" s="43">
        <f t="shared" si="73"/>
        <v>2231.5</v>
      </c>
      <c r="AI98" s="121">
        <f>RCFs!C$31</f>
        <v>12.46</v>
      </c>
      <c r="AJ98" s="43">
        <f t="shared" si="74"/>
        <v>0</v>
      </c>
      <c r="AK98" s="121"/>
      <c r="AL98" s="43">
        <f t="shared" si="75"/>
        <v>2296.9</v>
      </c>
      <c r="AM98" s="121">
        <f>RCFs!C$33</f>
        <v>12.824999999999999</v>
      </c>
      <c r="AN98" s="111">
        <f t="shared" si="64"/>
        <v>3315</v>
      </c>
      <c r="AO98" s="43">
        <f t="shared" si="76"/>
        <v>2313.9</v>
      </c>
      <c r="AP98" s="121">
        <f>RCFs!C$35</f>
        <v>12.92</v>
      </c>
      <c r="AQ98" s="111">
        <f t="shared" si="55"/>
        <v>2776.6</v>
      </c>
      <c r="AR98" s="111">
        <f t="shared" si="55"/>
        <v>3123.7</v>
      </c>
      <c r="AS98" s="43">
        <f t="shared" si="77"/>
        <v>2348</v>
      </c>
      <c r="AT98" s="121">
        <f>RCFs!C$37</f>
        <v>13.11</v>
      </c>
      <c r="AU98" s="43">
        <f t="shared" si="78"/>
        <v>2301.4</v>
      </c>
      <c r="AV98" s="121">
        <f>RCFs!C$39</f>
        <v>12.85</v>
      </c>
      <c r="AW98" s="43">
        <f t="shared" si="79"/>
        <v>2271.3000000000002</v>
      </c>
      <c r="AX98" s="121">
        <f>RCFs!C$41</f>
        <v>12.682</v>
      </c>
    </row>
    <row r="99" spans="1:50" s="64" customFormat="1" x14ac:dyDescent="0.2">
      <c r="A99" s="51">
        <v>1675</v>
      </c>
      <c r="B99" s="49" t="s">
        <v>118</v>
      </c>
      <c r="C99" s="63">
        <v>160</v>
      </c>
      <c r="D99" s="43">
        <f t="shared" si="65"/>
        <v>6988.6</v>
      </c>
      <c r="E99" s="117">
        <f>RCFs!C$43</f>
        <v>43.679000000000002</v>
      </c>
      <c r="F99" s="46">
        <f t="shared" si="66"/>
        <v>2010.0800000000002</v>
      </c>
      <c r="G99" s="117">
        <f>RCFs!C$5</f>
        <v>12.563000000000001</v>
      </c>
      <c r="H99" s="46">
        <f t="shared" si="67"/>
        <v>2010.0800000000002</v>
      </c>
      <c r="I99" s="117">
        <f>RCFs!C$5</f>
        <v>12.563000000000001</v>
      </c>
      <c r="J99" s="111">
        <f t="shared" si="63"/>
        <v>2211.1</v>
      </c>
      <c r="K99" s="111">
        <f t="shared" si="63"/>
        <v>2713.6</v>
      </c>
      <c r="L99" s="111">
        <f t="shared" si="63"/>
        <v>3015.1</v>
      </c>
      <c r="M99" s="111">
        <f t="shared" si="63"/>
        <v>4020.2</v>
      </c>
      <c r="N99" s="111">
        <f t="shared" si="63"/>
        <v>4321.7</v>
      </c>
      <c r="O99" s="43">
        <f t="shared" si="68"/>
        <v>1972.8</v>
      </c>
      <c r="P99" s="121">
        <f>RCFs!C$7</f>
        <v>12.33</v>
      </c>
      <c r="Q99" s="111">
        <f t="shared" si="53"/>
        <v>2564.6</v>
      </c>
      <c r="R99" s="111">
        <f t="shared" si="53"/>
        <v>2959.2</v>
      </c>
      <c r="S99" s="43">
        <f t="shared" si="69"/>
        <v>1951.8</v>
      </c>
      <c r="T99" s="121">
        <f>RCFs!C$9</f>
        <v>12.199</v>
      </c>
      <c r="U99" s="43">
        <f t="shared" si="70"/>
        <v>1951.8</v>
      </c>
      <c r="V99" s="121">
        <f t="shared" si="71"/>
        <v>12.199</v>
      </c>
      <c r="W99" s="111">
        <f t="shared" si="62"/>
        <v>2146.9</v>
      </c>
      <c r="X99" s="111">
        <f t="shared" si="62"/>
        <v>2673.9</v>
      </c>
      <c r="Y99" s="111">
        <f t="shared" si="62"/>
        <v>3161.9</v>
      </c>
      <c r="Z99" s="111">
        <f t="shared" si="62"/>
        <v>2869.1</v>
      </c>
      <c r="AA99" s="111">
        <f t="shared" si="62"/>
        <v>4235.3999999999996</v>
      </c>
      <c r="AB99" s="111">
        <f t="shared" si="62"/>
        <v>5855.4</v>
      </c>
      <c r="AC99" s="43">
        <f t="shared" si="72"/>
        <v>1974.4</v>
      </c>
      <c r="AD99" s="121">
        <f>RCFs!C$13</f>
        <v>12.34</v>
      </c>
      <c r="AE99" s="111">
        <f t="shared" si="58"/>
        <v>3257.8</v>
      </c>
      <c r="AF99" s="111">
        <f t="shared" si="58"/>
        <v>4146.2</v>
      </c>
      <c r="AG99" s="111">
        <f t="shared" si="58"/>
        <v>5923.2</v>
      </c>
      <c r="AH99" s="43">
        <f t="shared" si="73"/>
        <v>1993.6</v>
      </c>
      <c r="AI99" s="121">
        <f>RCFs!C$31</f>
        <v>12.46</v>
      </c>
      <c r="AJ99" s="43">
        <f t="shared" si="74"/>
        <v>0</v>
      </c>
      <c r="AK99" s="121"/>
      <c r="AL99" s="43">
        <f t="shared" si="75"/>
        <v>2052</v>
      </c>
      <c r="AM99" s="121">
        <f>RCFs!C$33</f>
        <v>12.824999999999999</v>
      </c>
      <c r="AN99" s="111">
        <f t="shared" si="64"/>
        <v>2961.6</v>
      </c>
      <c r="AO99" s="43">
        <f t="shared" si="76"/>
        <v>2067.1999999999998</v>
      </c>
      <c r="AP99" s="121">
        <f>RCFs!C$35</f>
        <v>12.92</v>
      </c>
      <c r="AQ99" s="111">
        <f t="shared" si="55"/>
        <v>2480.6</v>
      </c>
      <c r="AR99" s="111">
        <f t="shared" si="55"/>
        <v>2790.7</v>
      </c>
      <c r="AS99" s="43">
        <f t="shared" si="77"/>
        <v>2097.6</v>
      </c>
      <c r="AT99" s="121">
        <f>RCFs!C$37</f>
        <v>13.11</v>
      </c>
      <c r="AU99" s="43">
        <f t="shared" si="78"/>
        <v>2056</v>
      </c>
      <c r="AV99" s="121">
        <f>RCFs!C$39</f>
        <v>12.85</v>
      </c>
      <c r="AW99" s="43">
        <f t="shared" si="79"/>
        <v>2029.1</v>
      </c>
      <c r="AX99" s="121">
        <f>RCFs!C$41</f>
        <v>12.682</v>
      </c>
    </row>
    <row r="100" spans="1:50" s="64" customFormat="1" x14ac:dyDescent="0.2">
      <c r="A100" s="51">
        <v>1676</v>
      </c>
      <c r="B100" s="49" t="s">
        <v>119</v>
      </c>
      <c r="C100" s="50">
        <v>48.75</v>
      </c>
      <c r="D100" s="43">
        <f t="shared" si="65"/>
        <v>2129.4</v>
      </c>
      <c r="E100" s="117">
        <f>RCFs!C$43</f>
        <v>43.679000000000002</v>
      </c>
      <c r="F100" s="46">
        <f t="shared" si="66"/>
        <v>612.44625000000008</v>
      </c>
      <c r="G100" s="117">
        <f>RCFs!C$5</f>
        <v>12.563000000000001</v>
      </c>
      <c r="H100" s="46">
        <f t="shared" si="67"/>
        <v>612.44625000000008</v>
      </c>
      <c r="I100" s="117">
        <f>RCFs!C$5</f>
        <v>12.563000000000001</v>
      </c>
      <c r="J100" s="111">
        <f t="shared" si="63"/>
        <v>673.7</v>
      </c>
      <c r="K100" s="111">
        <f t="shared" si="63"/>
        <v>826.8</v>
      </c>
      <c r="L100" s="111">
        <f t="shared" si="63"/>
        <v>918.7</v>
      </c>
      <c r="M100" s="111">
        <f t="shared" si="63"/>
        <v>1224.9000000000001</v>
      </c>
      <c r="N100" s="111">
        <f t="shared" si="63"/>
        <v>1316.8</v>
      </c>
      <c r="O100" s="43">
        <f t="shared" si="68"/>
        <v>601</v>
      </c>
      <c r="P100" s="121">
        <f>RCFs!C$7</f>
        <v>12.33</v>
      </c>
      <c r="Q100" s="111">
        <f t="shared" si="53"/>
        <v>781.3</v>
      </c>
      <c r="R100" s="111">
        <f t="shared" si="53"/>
        <v>901.5</v>
      </c>
      <c r="S100" s="43">
        <f t="shared" si="69"/>
        <v>594.70000000000005</v>
      </c>
      <c r="T100" s="121">
        <f>RCFs!C$9</f>
        <v>12.199</v>
      </c>
      <c r="U100" s="43">
        <f t="shared" si="70"/>
        <v>594.70000000000005</v>
      </c>
      <c r="V100" s="121">
        <f t="shared" si="71"/>
        <v>12.199</v>
      </c>
      <c r="W100" s="111">
        <f t="shared" si="62"/>
        <v>654.1</v>
      </c>
      <c r="X100" s="111">
        <f t="shared" si="62"/>
        <v>814.7</v>
      </c>
      <c r="Y100" s="111">
        <f t="shared" si="62"/>
        <v>963.4</v>
      </c>
      <c r="Z100" s="111">
        <f t="shared" si="62"/>
        <v>874.2</v>
      </c>
      <c r="AA100" s="111">
        <f t="shared" si="62"/>
        <v>1290.4000000000001</v>
      </c>
      <c r="AB100" s="111">
        <f t="shared" si="62"/>
        <v>1784.1</v>
      </c>
      <c r="AC100" s="43">
        <f t="shared" si="72"/>
        <v>601.5</v>
      </c>
      <c r="AD100" s="121">
        <f>RCFs!C$13</f>
        <v>12.34</v>
      </c>
      <c r="AE100" s="111">
        <f t="shared" si="58"/>
        <v>992.5</v>
      </c>
      <c r="AF100" s="111">
        <f t="shared" si="58"/>
        <v>1263.2</v>
      </c>
      <c r="AG100" s="111">
        <f t="shared" si="58"/>
        <v>1804.5</v>
      </c>
      <c r="AH100" s="43">
        <f t="shared" si="73"/>
        <v>607.4</v>
      </c>
      <c r="AI100" s="121">
        <f>RCFs!C$31</f>
        <v>12.46</v>
      </c>
      <c r="AJ100" s="43">
        <f t="shared" si="74"/>
        <v>0</v>
      </c>
      <c r="AK100" s="121"/>
      <c r="AL100" s="43">
        <f t="shared" si="75"/>
        <v>625.20000000000005</v>
      </c>
      <c r="AM100" s="121">
        <f>RCFs!C$33</f>
        <v>12.824999999999999</v>
      </c>
      <c r="AN100" s="111">
        <f t="shared" si="64"/>
        <v>902.3</v>
      </c>
      <c r="AO100" s="43">
        <f t="shared" si="76"/>
        <v>629.79999999999995</v>
      </c>
      <c r="AP100" s="121">
        <f>RCFs!C$35</f>
        <v>12.92</v>
      </c>
      <c r="AQ100" s="111">
        <f t="shared" si="55"/>
        <v>755.7</v>
      </c>
      <c r="AR100" s="111">
        <f t="shared" si="55"/>
        <v>850.2</v>
      </c>
      <c r="AS100" s="43">
        <f t="shared" si="77"/>
        <v>639.1</v>
      </c>
      <c r="AT100" s="121">
        <f>RCFs!C$37</f>
        <v>13.11</v>
      </c>
      <c r="AU100" s="43">
        <f t="shared" si="78"/>
        <v>626.4</v>
      </c>
      <c r="AV100" s="121">
        <f>RCFs!C$39</f>
        <v>12.85</v>
      </c>
      <c r="AW100" s="43">
        <f t="shared" si="79"/>
        <v>618.20000000000005</v>
      </c>
      <c r="AX100" s="121">
        <f>RCFs!C$41</f>
        <v>12.682</v>
      </c>
    </row>
    <row r="101" spans="1:50" s="64" customFormat="1" ht="25.5" x14ac:dyDescent="0.2">
      <c r="A101" s="51">
        <v>1687</v>
      </c>
      <c r="B101" s="49" t="s">
        <v>169</v>
      </c>
      <c r="C101" s="63">
        <v>381.3</v>
      </c>
      <c r="D101" s="43">
        <f t="shared" si="65"/>
        <v>16654.8</v>
      </c>
      <c r="E101" s="117">
        <f>RCFs!C$43</f>
        <v>43.679000000000002</v>
      </c>
      <c r="F101" s="46">
        <f t="shared" si="66"/>
        <v>4790.2719000000006</v>
      </c>
      <c r="G101" s="117">
        <f>RCFs!C$5</f>
        <v>12.563000000000001</v>
      </c>
      <c r="H101" s="46">
        <f t="shared" si="67"/>
        <v>4790.2719000000006</v>
      </c>
      <c r="I101" s="117">
        <f>RCFs!C$5</f>
        <v>12.563000000000001</v>
      </c>
      <c r="J101" s="111">
        <f t="shared" ref="J101:N110" si="80">ROUND($C101*$I101*J$6,1)</f>
        <v>5269.3</v>
      </c>
      <c r="K101" s="111">
        <f t="shared" si="80"/>
        <v>6466.9</v>
      </c>
      <c r="L101" s="111">
        <f t="shared" si="80"/>
        <v>7185.4</v>
      </c>
      <c r="M101" s="111">
        <f t="shared" si="80"/>
        <v>9580.5</v>
      </c>
      <c r="N101" s="111">
        <f t="shared" si="80"/>
        <v>10299.1</v>
      </c>
      <c r="O101" s="43">
        <f t="shared" si="68"/>
        <v>4701.3999999999996</v>
      </c>
      <c r="P101" s="121">
        <f>RCFs!C$7</f>
        <v>12.33</v>
      </c>
      <c r="Q101" s="111">
        <f t="shared" si="53"/>
        <v>6111.8</v>
      </c>
      <c r="R101" s="111">
        <f t="shared" si="53"/>
        <v>7052.1</v>
      </c>
      <c r="S101" s="43">
        <f t="shared" si="69"/>
        <v>4651.3999999999996</v>
      </c>
      <c r="T101" s="121">
        <f>RCFs!C$9</f>
        <v>12.199</v>
      </c>
      <c r="U101" s="43">
        <f t="shared" si="70"/>
        <v>4651.3999999999996</v>
      </c>
      <c r="V101" s="121">
        <f t="shared" si="71"/>
        <v>12.199</v>
      </c>
      <c r="W101" s="111">
        <f t="shared" si="62"/>
        <v>5116.5</v>
      </c>
      <c r="X101" s="111">
        <f t="shared" si="62"/>
        <v>6372.4</v>
      </c>
      <c r="Y101" s="111">
        <f t="shared" si="62"/>
        <v>7535.2</v>
      </c>
      <c r="Z101" s="111">
        <f t="shared" si="62"/>
        <v>6837.5</v>
      </c>
      <c r="AA101" s="111">
        <f t="shared" si="62"/>
        <v>10093.5</v>
      </c>
      <c r="AB101" s="111">
        <f t="shared" si="62"/>
        <v>13954.2</v>
      </c>
      <c r="AC101" s="43">
        <f t="shared" si="72"/>
        <v>4705.2</v>
      </c>
      <c r="AD101" s="121">
        <f>RCFs!C$13</f>
        <v>12.34</v>
      </c>
      <c r="AE101" s="111">
        <f t="shared" si="58"/>
        <v>7763.6</v>
      </c>
      <c r="AF101" s="111">
        <f t="shared" si="58"/>
        <v>9880.9</v>
      </c>
      <c r="AG101" s="111">
        <f t="shared" si="58"/>
        <v>14115.6</v>
      </c>
      <c r="AH101" s="43">
        <f t="shared" si="73"/>
        <v>4750.8999999999996</v>
      </c>
      <c r="AI101" s="121">
        <f>RCFs!C$31</f>
        <v>12.46</v>
      </c>
      <c r="AJ101" s="43">
        <f t="shared" si="74"/>
        <v>0</v>
      </c>
      <c r="AK101" s="121"/>
      <c r="AL101" s="43">
        <f t="shared" si="75"/>
        <v>4890.1000000000004</v>
      </c>
      <c r="AM101" s="121">
        <f>RCFs!C$33</f>
        <v>12.824999999999999</v>
      </c>
      <c r="AN101" s="111">
        <f t="shared" si="64"/>
        <v>7057.8</v>
      </c>
      <c r="AO101" s="43">
        <f t="shared" si="76"/>
        <v>4926.3</v>
      </c>
      <c r="AP101" s="121">
        <f>RCFs!C$35</f>
        <v>12.92</v>
      </c>
      <c r="AQ101" s="111">
        <f t="shared" si="55"/>
        <v>5911.5</v>
      </c>
      <c r="AR101" s="111">
        <f t="shared" si="55"/>
        <v>6650.5</v>
      </c>
      <c r="AS101" s="43">
        <f t="shared" si="77"/>
        <v>4998.8</v>
      </c>
      <c r="AT101" s="121">
        <f>RCFs!C$37</f>
        <v>13.11</v>
      </c>
      <c r="AU101" s="43">
        <f t="shared" si="78"/>
        <v>4899.7</v>
      </c>
      <c r="AV101" s="121">
        <f>RCFs!C$39</f>
        <v>12.85</v>
      </c>
      <c r="AW101" s="43">
        <f t="shared" si="79"/>
        <v>4835.6000000000004</v>
      </c>
      <c r="AX101" s="121">
        <f>RCFs!C$41</f>
        <v>12.682</v>
      </c>
    </row>
    <row r="102" spans="1:50" s="64" customFormat="1" ht="25.5" x14ac:dyDescent="0.2">
      <c r="A102" s="51">
        <v>1688</v>
      </c>
      <c r="B102" s="49" t="s">
        <v>120</v>
      </c>
      <c r="C102" s="50">
        <v>445</v>
      </c>
      <c r="D102" s="43">
        <f t="shared" si="65"/>
        <v>19437.2</v>
      </c>
      <c r="E102" s="117">
        <f>RCFs!C$43</f>
        <v>43.679000000000002</v>
      </c>
      <c r="F102" s="46">
        <f t="shared" si="66"/>
        <v>5590.5349999999999</v>
      </c>
      <c r="G102" s="117">
        <f>RCFs!C$5</f>
        <v>12.563000000000001</v>
      </c>
      <c r="H102" s="46">
        <f t="shared" si="67"/>
        <v>5590.5349999999999</v>
      </c>
      <c r="I102" s="117">
        <f>RCFs!C$5</f>
        <v>12.563000000000001</v>
      </c>
      <c r="J102" s="111">
        <f t="shared" si="80"/>
        <v>6149.6</v>
      </c>
      <c r="K102" s="111">
        <f t="shared" si="80"/>
        <v>7547.2</v>
      </c>
      <c r="L102" s="111">
        <f t="shared" si="80"/>
        <v>8385.7999999999993</v>
      </c>
      <c r="M102" s="111">
        <f t="shared" si="80"/>
        <v>11181.1</v>
      </c>
      <c r="N102" s="111">
        <f t="shared" si="80"/>
        <v>12019.7</v>
      </c>
      <c r="O102" s="43">
        <f t="shared" si="68"/>
        <v>5486.8</v>
      </c>
      <c r="P102" s="121">
        <f>RCFs!C$7</f>
        <v>12.33</v>
      </c>
      <c r="Q102" s="111">
        <f t="shared" si="53"/>
        <v>7132.8</v>
      </c>
      <c r="R102" s="111">
        <f t="shared" si="53"/>
        <v>8230.2000000000007</v>
      </c>
      <c r="S102" s="43">
        <f t="shared" si="69"/>
        <v>5428.5</v>
      </c>
      <c r="T102" s="121">
        <f>RCFs!C$9</f>
        <v>12.199</v>
      </c>
      <c r="U102" s="43">
        <f t="shared" si="70"/>
        <v>5428.5</v>
      </c>
      <c r="V102" s="121">
        <f t="shared" si="71"/>
        <v>12.199</v>
      </c>
      <c r="W102" s="111">
        <f t="shared" si="62"/>
        <v>5971.3</v>
      </c>
      <c r="X102" s="111">
        <f t="shared" si="62"/>
        <v>7437</v>
      </c>
      <c r="Y102" s="111">
        <f t="shared" si="62"/>
        <v>8794.1</v>
      </c>
      <c r="Z102" s="111">
        <f t="shared" si="62"/>
        <v>7979.8</v>
      </c>
      <c r="AA102" s="111">
        <f t="shared" si="62"/>
        <v>11779.8</v>
      </c>
      <c r="AB102" s="111">
        <f t="shared" si="62"/>
        <v>16285.5</v>
      </c>
      <c r="AC102" s="43">
        <f t="shared" si="72"/>
        <v>5491.3</v>
      </c>
      <c r="AD102" s="121">
        <f>RCFs!C$13</f>
        <v>12.34</v>
      </c>
      <c r="AE102" s="111">
        <f t="shared" si="58"/>
        <v>9060.6</v>
      </c>
      <c r="AF102" s="111">
        <f t="shared" si="58"/>
        <v>11531.7</v>
      </c>
      <c r="AG102" s="111">
        <f t="shared" si="58"/>
        <v>16473.900000000001</v>
      </c>
      <c r="AH102" s="43">
        <f t="shared" si="73"/>
        <v>5544.7</v>
      </c>
      <c r="AI102" s="121">
        <f>RCFs!C$31</f>
        <v>12.46</v>
      </c>
      <c r="AJ102" s="43">
        <f t="shared" si="74"/>
        <v>0</v>
      </c>
      <c r="AK102" s="121"/>
      <c r="AL102" s="43">
        <f t="shared" si="75"/>
        <v>5707.1</v>
      </c>
      <c r="AM102" s="121">
        <f>RCFs!C$33</f>
        <v>12.824999999999999</v>
      </c>
      <c r="AN102" s="111">
        <f t="shared" si="64"/>
        <v>8237</v>
      </c>
      <c r="AO102" s="43">
        <f t="shared" si="76"/>
        <v>5749.4</v>
      </c>
      <c r="AP102" s="121">
        <f>RCFs!C$35</f>
        <v>12.92</v>
      </c>
      <c r="AQ102" s="111">
        <f t="shared" si="55"/>
        <v>6899.2</v>
      </c>
      <c r="AR102" s="111">
        <f t="shared" si="55"/>
        <v>7761.6</v>
      </c>
      <c r="AS102" s="43">
        <f t="shared" si="77"/>
        <v>5833.9</v>
      </c>
      <c r="AT102" s="121">
        <f>RCFs!C$37</f>
        <v>13.11</v>
      </c>
      <c r="AU102" s="43">
        <f t="shared" si="78"/>
        <v>5718.2</v>
      </c>
      <c r="AV102" s="121">
        <f>RCFs!C$39</f>
        <v>12.85</v>
      </c>
      <c r="AW102" s="43">
        <f t="shared" si="79"/>
        <v>5643.4</v>
      </c>
      <c r="AX102" s="121">
        <f>RCFs!C$41</f>
        <v>12.682</v>
      </c>
    </row>
    <row r="103" spans="1:50" s="64" customFormat="1" x14ac:dyDescent="0.2">
      <c r="A103" s="51">
        <v>1691</v>
      </c>
      <c r="B103" s="49" t="s">
        <v>121</v>
      </c>
      <c r="C103" s="50">
        <v>409.3</v>
      </c>
      <c r="D103" s="43">
        <f t="shared" si="65"/>
        <v>17877.8</v>
      </c>
      <c r="E103" s="117">
        <f>RCFs!C$43</f>
        <v>43.679000000000002</v>
      </c>
      <c r="F103" s="46">
        <f t="shared" si="66"/>
        <v>5142.0359000000008</v>
      </c>
      <c r="G103" s="117">
        <f>RCFs!C$5</f>
        <v>12.563000000000001</v>
      </c>
      <c r="H103" s="46">
        <f t="shared" si="67"/>
        <v>5142.0359000000008</v>
      </c>
      <c r="I103" s="117">
        <f>RCFs!C$5</f>
        <v>12.563000000000001</v>
      </c>
      <c r="J103" s="111">
        <f t="shared" si="80"/>
        <v>5656.2</v>
      </c>
      <c r="K103" s="111">
        <f t="shared" si="80"/>
        <v>6941.7</v>
      </c>
      <c r="L103" s="111">
        <f t="shared" si="80"/>
        <v>7713.1</v>
      </c>
      <c r="M103" s="111">
        <f t="shared" si="80"/>
        <v>10284.1</v>
      </c>
      <c r="N103" s="111">
        <f t="shared" si="80"/>
        <v>11055.4</v>
      </c>
      <c r="O103" s="43">
        <f t="shared" si="68"/>
        <v>5046.6000000000004</v>
      </c>
      <c r="P103" s="121">
        <f>RCFs!C$7</f>
        <v>12.33</v>
      </c>
      <c r="Q103" s="111">
        <f t="shared" si="53"/>
        <v>6560.5</v>
      </c>
      <c r="R103" s="111">
        <f t="shared" si="53"/>
        <v>7569.9</v>
      </c>
      <c r="S103" s="43">
        <f t="shared" si="69"/>
        <v>4993</v>
      </c>
      <c r="T103" s="121">
        <f>RCFs!C$9</f>
        <v>12.199</v>
      </c>
      <c r="U103" s="43">
        <f t="shared" si="70"/>
        <v>4993</v>
      </c>
      <c r="V103" s="121">
        <f t="shared" si="71"/>
        <v>12.199</v>
      </c>
      <c r="W103" s="111">
        <f t="shared" si="62"/>
        <v>5492.3</v>
      </c>
      <c r="X103" s="111">
        <f t="shared" si="62"/>
        <v>6840.4</v>
      </c>
      <c r="Y103" s="111">
        <f t="shared" si="62"/>
        <v>8088.6</v>
      </c>
      <c r="Z103" s="111">
        <f t="shared" si="62"/>
        <v>7339.7</v>
      </c>
      <c r="AA103" s="111">
        <f t="shared" si="62"/>
        <v>10834.8</v>
      </c>
      <c r="AB103" s="111">
        <f t="shared" si="62"/>
        <v>14979</v>
      </c>
      <c r="AC103" s="43">
        <f t="shared" si="72"/>
        <v>5050.7</v>
      </c>
      <c r="AD103" s="121">
        <f>RCFs!C$13</f>
        <v>12.34</v>
      </c>
      <c r="AE103" s="111">
        <f t="shared" si="58"/>
        <v>8333.7000000000007</v>
      </c>
      <c r="AF103" s="111">
        <f t="shared" si="58"/>
        <v>10606.5</v>
      </c>
      <c r="AG103" s="111">
        <f t="shared" si="58"/>
        <v>15152.1</v>
      </c>
      <c r="AH103" s="43">
        <f t="shared" si="73"/>
        <v>5099.8</v>
      </c>
      <c r="AI103" s="121">
        <f>RCFs!C$31</f>
        <v>12.46</v>
      </c>
      <c r="AJ103" s="43">
        <f t="shared" si="74"/>
        <v>0</v>
      </c>
      <c r="AK103" s="121"/>
      <c r="AL103" s="43">
        <f t="shared" si="75"/>
        <v>5249.2</v>
      </c>
      <c r="AM103" s="121">
        <f>RCFs!C$33</f>
        <v>12.824999999999999</v>
      </c>
      <c r="AN103" s="111">
        <f t="shared" si="64"/>
        <v>7576.1</v>
      </c>
      <c r="AO103" s="43">
        <f t="shared" si="76"/>
        <v>5288.1</v>
      </c>
      <c r="AP103" s="121">
        <f>RCFs!C$35</f>
        <v>12.92</v>
      </c>
      <c r="AQ103" s="111">
        <f t="shared" si="55"/>
        <v>6345.7</v>
      </c>
      <c r="AR103" s="111">
        <f t="shared" si="55"/>
        <v>7138.9</v>
      </c>
      <c r="AS103" s="43">
        <f t="shared" si="77"/>
        <v>5365.9</v>
      </c>
      <c r="AT103" s="121">
        <f>RCFs!C$37</f>
        <v>13.11</v>
      </c>
      <c r="AU103" s="43">
        <f t="shared" si="78"/>
        <v>5259.5</v>
      </c>
      <c r="AV103" s="121">
        <f>RCFs!C$39</f>
        <v>12.85</v>
      </c>
      <c r="AW103" s="43">
        <f t="shared" si="79"/>
        <v>5190.7</v>
      </c>
      <c r="AX103" s="121">
        <f>RCFs!C$41</f>
        <v>12.682</v>
      </c>
    </row>
    <row r="104" spans="1:50" s="64" customFormat="1" x14ac:dyDescent="0.2">
      <c r="A104" s="51">
        <v>1697</v>
      </c>
      <c r="B104" s="49" t="s">
        <v>122</v>
      </c>
      <c r="C104" s="50">
        <v>300</v>
      </c>
      <c r="D104" s="43">
        <f t="shared" si="65"/>
        <v>13103.7</v>
      </c>
      <c r="E104" s="117">
        <f>RCFs!C$43</f>
        <v>43.679000000000002</v>
      </c>
      <c r="F104" s="46">
        <f t="shared" si="66"/>
        <v>3768.9</v>
      </c>
      <c r="G104" s="117">
        <f>RCFs!C$5</f>
        <v>12.563000000000001</v>
      </c>
      <c r="H104" s="46">
        <f t="shared" si="67"/>
        <v>3768.9</v>
      </c>
      <c r="I104" s="117">
        <f>RCFs!C$5</f>
        <v>12.563000000000001</v>
      </c>
      <c r="J104" s="111">
        <f t="shared" si="80"/>
        <v>4145.8</v>
      </c>
      <c r="K104" s="111">
        <f t="shared" si="80"/>
        <v>5088</v>
      </c>
      <c r="L104" s="111">
        <f t="shared" si="80"/>
        <v>5653.4</v>
      </c>
      <c r="M104" s="111">
        <f t="shared" si="80"/>
        <v>7537.8</v>
      </c>
      <c r="N104" s="111">
        <f t="shared" si="80"/>
        <v>8103.1</v>
      </c>
      <c r="O104" s="43">
        <f t="shared" si="68"/>
        <v>3699</v>
      </c>
      <c r="P104" s="121">
        <f>RCFs!C$7</f>
        <v>12.33</v>
      </c>
      <c r="Q104" s="111">
        <f t="shared" si="53"/>
        <v>4808.7</v>
      </c>
      <c r="R104" s="111">
        <f t="shared" si="53"/>
        <v>5548.5</v>
      </c>
      <c r="S104" s="43">
        <f t="shared" si="69"/>
        <v>3659.7</v>
      </c>
      <c r="T104" s="121">
        <f>RCFs!C$9</f>
        <v>12.199</v>
      </c>
      <c r="U104" s="43">
        <f t="shared" si="70"/>
        <v>3659.7</v>
      </c>
      <c r="V104" s="121">
        <f t="shared" si="71"/>
        <v>12.199</v>
      </c>
      <c r="W104" s="111">
        <f t="shared" si="62"/>
        <v>4025.6</v>
      </c>
      <c r="X104" s="111">
        <f t="shared" si="62"/>
        <v>5013.7</v>
      </c>
      <c r="Y104" s="111">
        <f t="shared" si="62"/>
        <v>5928.7</v>
      </c>
      <c r="Z104" s="111">
        <f t="shared" si="62"/>
        <v>5379.7</v>
      </c>
      <c r="AA104" s="111">
        <f t="shared" si="62"/>
        <v>7941.5</v>
      </c>
      <c r="AB104" s="111">
        <f t="shared" si="62"/>
        <v>10979.1</v>
      </c>
      <c r="AC104" s="43">
        <f t="shared" si="72"/>
        <v>3702</v>
      </c>
      <c r="AD104" s="121">
        <f>RCFs!C$13</f>
        <v>12.34</v>
      </c>
      <c r="AE104" s="111">
        <f t="shared" si="58"/>
        <v>6108.3</v>
      </c>
      <c r="AF104" s="111">
        <f t="shared" si="58"/>
        <v>7774.2</v>
      </c>
      <c r="AG104" s="111">
        <f t="shared" si="58"/>
        <v>11106</v>
      </c>
      <c r="AH104" s="43">
        <f t="shared" si="73"/>
        <v>3738</v>
      </c>
      <c r="AI104" s="121">
        <f>RCFs!C$31</f>
        <v>12.46</v>
      </c>
      <c r="AJ104" s="43">
        <f t="shared" si="74"/>
        <v>0</v>
      </c>
      <c r="AK104" s="121"/>
      <c r="AL104" s="43">
        <f t="shared" si="75"/>
        <v>3847.5</v>
      </c>
      <c r="AM104" s="121">
        <f>RCFs!C$33</f>
        <v>12.824999999999999</v>
      </c>
      <c r="AN104" s="111">
        <f t="shared" si="64"/>
        <v>5553</v>
      </c>
      <c r="AO104" s="43">
        <f t="shared" si="76"/>
        <v>3876</v>
      </c>
      <c r="AP104" s="121">
        <f>RCFs!C$35</f>
        <v>12.92</v>
      </c>
      <c r="AQ104" s="111">
        <f t="shared" si="55"/>
        <v>4651.2</v>
      </c>
      <c r="AR104" s="111">
        <f t="shared" si="55"/>
        <v>5232.6000000000004</v>
      </c>
      <c r="AS104" s="43">
        <f t="shared" si="77"/>
        <v>3933</v>
      </c>
      <c r="AT104" s="121">
        <f>RCFs!C$37</f>
        <v>13.11</v>
      </c>
      <c r="AU104" s="43">
        <f t="shared" si="78"/>
        <v>3855</v>
      </c>
      <c r="AV104" s="121">
        <f>RCFs!C$39</f>
        <v>12.85</v>
      </c>
      <c r="AW104" s="43">
        <f t="shared" si="79"/>
        <v>3804.6</v>
      </c>
      <c r="AX104" s="121">
        <f>RCFs!C$41</f>
        <v>12.682</v>
      </c>
    </row>
    <row r="105" spans="1:50" s="64" customFormat="1" x14ac:dyDescent="0.2">
      <c r="A105" s="51">
        <v>1701</v>
      </c>
      <c r="B105" s="49" t="s">
        <v>123</v>
      </c>
      <c r="C105" s="50">
        <v>150</v>
      </c>
      <c r="D105" s="43">
        <f t="shared" si="65"/>
        <v>6551.9</v>
      </c>
      <c r="E105" s="117">
        <f>RCFs!C$43</f>
        <v>43.679000000000002</v>
      </c>
      <c r="F105" s="46">
        <f t="shared" si="66"/>
        <v>1884.45</v>
      </c>
      <c r="G105" s="117">
        <f>RCFs!C$5</f>
        <v>12.563000000000001</v>
      </c>
      <c r="H105" s="46">
        <f t="shared" si="67"/>
        <v>1884.45</v>
      </c>
      <c r="I105" s="117">
        <f>RCFs!C$5</f>
        <v>12.563000000000001</v>
      </c>
      <c r="J105" s="111">
        <f t="shared" si="80"/>
        <v>2072.9</v>
      </c>
      <c r="K105" s="111">
        <f t="shared" si="80"/>
        <v>2544</v>
      </c>
      <c r="L105" s="111">
        <f t="shared" si="80"/>
        <v>2826.7</v>
      </c>
      <c r="M105" s="111">
        <f t="shared" si="80"/>
        <v>3768.9</v>
      </c>
      <c r="N105" s="111">
        <f t="shared" si="80"/>
        <v>4051.6</v>
      </c>
      <c r="O105" s="43">
        <f t="shared" si="68"/>
        <v>1849.5</v>
      </c>
      <c r="P105" s="121">
        <f>RCFs!C$7</f>
        <v>12.33</v>
      </c>
      <c r="Q105" s="111">
        <f t="shared" si="53"/>
        <v>2404.3000000000002</v>
      </c>
      <c r="R105" s="111">
        <f t="shared" si="53"/>
        <v>2774.2</v>
      </c>
      <c r="S105" s="43">
        <f t="shared" si="69"/>
        <v>1829.8</v>
      </c>
      <c r="T105" s="121">
        <f>RCFs!C$9</f>
        <v>12.199</v>
      </c>
      <c r="U105" s="43">
        <f t="shared" si="70"/>
        <v>1829.8</v>
      </c>
      <c r="V105" s="121">
        <f t="shared" si="71"/>
        <v>12.199</v>
      </c>
      <c r="W105" s="111">
        <f t="shared" si="62"/>
        <v>2012.7</v>
      </c>
      <c r="X105" s="111">
        <f t="shared" si="62"/>
        <v>2506.8000000000002</v>
      </c>
      <c r="Y105" s="111">
        <f t="shared" si="62"/>
        <v>2964.2</v>
      </c>
      <c r="Z105" s="111">
        <f t="shared" si="62"/>
        <v>2689.8</v>
      </c>
      <c r="AA105" s="111">
        <f t="shared" si="62"/>
        <v>3970.6</v>
      </c>
      <c r="AB105" s="111">
        <f t="shared" si="62"/>
        <v>5489.4</v>
      </c>
      <c r="AC105" s="43">
        <f t="shared" si="72"/>
        <v>1851</v>
      </c>
      <c r="AD105" s="121">
        <f>RCFs!C$13</f>
        <v>12.34</v>
      </c>
      <c r="AE105" s="111">
        <f t="shared" si="58"/>
        <v>3054.2</v>
      </c>
      <c r="AF105" s="111">
        <f t="shared" si="58"/>
        <v>3887.1</v>
      </c>
      <c r="AG105" s="111">
        <f t="shared" si="58"/>
        <v>5553</v>
      </c>
      <c r="AH105" s="43">
        <f t="shared" si="73"/>
        <v>1869</v>
      </c>
      <c r="AI105" s="121">
        <f>RCFs!C$31</f>
        <v>12.46</v>
      </c>
      <c r="AJ105" s="43">
        <f t="shared" si="74"/>
        <v>0</v>
      </c>
      <c r="AK105" s="121"/>
      <c r="AL105" s="43">
        <f t="shared" si="75"/>
        <v>1923.7</v>
      </c>
      <c r="AM105" s="121">
        <f>RCFs!C$33</f>
        <v>12.824999999999999</v>
      </c>
      <c r="AN105" s="111">
        <f t="shared" si="64"/>
        <v>2776.5</v>
      </c>
      <c r="AO105" s="43">
        <f t="shared" si="76"/>
        <v>1938</v>
      </c>
      <c r="AP105" s="121">
        <f>RCFs!C$35</f>
        <v>12.92</v>
      </c>
      <c r="AQ105" s="111">
        <f t="shared" si="55"/>
        <v>2325.6</v>
      </c>
      <c r="AR105" s="111">
        <f t="shared" si="55"/>
        <v>2616.3000000000002</v>
      </c>
      <c r="AS105" s="43">
        <f t="shared" si="77"/>
        <v>1966.5</v>
      </c>
      <c r="AT105" s="121">
        <f>RCFs!C$37</f>
        <v>13.11</v>
      </c>
      <c r="AU105" s="43">
        <f t="shared" si="78"/>
        <v>1927.5</v>
      </c>
      <c r="AV105" s="121">
        <f>RCFs!C$39</f>
        <v>12.85</v>
      </c>
      <c r="AW105" s="43">
        <f t="shared" si="79"/>
        <v>1902.3</v>
      </c>
      <c r="AX105" s="121">
        <f>RCFs!C$41</f>
        <v>12.682</v>
      </c>
    </row>
    <row r="106" spans="1:50" s="64" customFormat="1" x14ac:dyDescent="0.2">
      <c r="A106" s="51">
        <v>1709</v>
      </c>
      <c r="B106" s="49" t="s">
        <v>124</v>
      </c>
      <c r="C106" s="50">
        <v>87</v>
      </c>
      <c r="D106" s="43">
        <f t="shared" si="65"/>
        <v>3800.1</v>
      </c>
      <c r="E106" s="117">
        <f>RCFs!C$43</f>
        <v>43.679000000000002</v>
      </c>
      <c r="F106" s="46">
        <f t="shared" si="66"/>
        <v>1092.981</v>
      </c>
      <c r="G106" s="117">
        <f>RCFs!C$5</f>
        <v>12.563000000000001</v>
      </c>
      <c r="H106" s="46">
        <f t="shared" si="67"/>
        <v>1092.981</v>
      </c>
      <c r="I106" s="117">
        <f>RCFs!C$5</f>
        <v>12.563000000000001</v>
      </c>
      <c r="J106" s="111">
        <f t="shared" si="80"/>
        <v>1202.3</v>
      </c>
      <c r="K106" s="111">
        <f t="shared" si="80"/>
        <v>1475.5</v>
      </c>
      <c r="L106" s="111">
        <f t="shared" si="80"/>
        <v>1639.5</v>
      </c>
      <c r="M106" s="111">
        <f t="shared" si="80"/>
        <v>2186</v>
      </c>
      <c r="N106" s="111">
        <f t="shared" si="80"/>
        <v>2349.9</v>
      </c>
      <c r="O106" s="43">
        <f t="shared" si="68"/>
        <v>1072.7</v>
      </c>
      <c r="P106" s="121">
        <f>RCFs!C$7</f>
        <v>12.33</v>
      </c>
      <c r="Q106" s="111">
        <f t="shared" si="53"/>
        <v>1394.5</v>
      </c>
      <c r="R106" s="111">
        <f t="shared" si="53"/>
        <v>1609</v>
      </c>
      <c r="S106" s="43">
        <f t="shared" si="69"/>
        <v>1061.3</v>
      </c>
      <c r="T106" s="121">
        <f>RCFs!C$9</f>
        <v>12.199</v>
      </c>
      <c r="U106" s="43">
        <f t="shared" si="70"/>
        <v>1061.3</v>
      </c>
      <c r="V106" s="121">
        <f t="shared" si="71"/>
        <v>12.199</v>
      </c>
      <c r="W106" s="111">
        <f t="shared" si="62"/>
        <v>1167.4000000000001</v>
      </c>
      <c r="X106" s="111">
        <f t="shared" si="62"/>
        <v>1453.9</v>
      </c>
      <c r="Y106" s="111">
        <f t="shared" si="62"/>
        <v>1719.3</v>
      </c>
      <c r="Z106" s="111">
        <f t="shared" si="62"/>
        <v>1560.1</v>
      </c>
      <c r="AA106" s="111">
        <f t="shared" si="62"/>
        <v>2303</v>
      </c>
      <c r="AB106" s="111">
        <f t="shared" si="62"/>
        <v>3183.9</v>
      </c>
      <c r="AC106" s="43">
        <f t="shared" si="72"/>
        <v>1073.5</v>
      </c>
      <c r="AD106" s="121">
        <f>RCFs!C$13</f>
        <v>12.34</v>
      </c>
      <c r="AE106" s="111">
        <f t="shared" si="58"/>
        <v>1771.3</v>
      </c>
      <c r="AF106" s="111">
        <f t="shared" si="58"/>
        <v>2254.4</v>
      </c>
      <c r="AG106" s="111">
        <f t="shared" si="58"/>
        <v>3220.5</v>
      </c>
      <c r="AH106" s="43">
        <f t="shared" si="73"/>
        <v>1084</v>
      </c>
      <c r="AI106" s="121">
        <f>RCFs!C$31</f>
        <v>12.46</v>
      </c>
      <c r="AJ106" s="43">
        <f t="shared" si="74"/>
        <v>0</v>
      </c>
      <c r="AK106" s="121"/>
      <c r="AL106" s="43">
        <f t="shared" si="75"/>
        <v>1115.7</v>
      </c>
      <c r="AM106" s="121">
        <f>RCFs!C$33</f>
        <v>12.824999999999999</v>
      </c>
      <c r="AN106" s="111">
        <f t="shared" si="64"/>
        <v>1610.3</v>
      </c>
      <c r="AO106" s="43">
        <f t="shared" si="76"/>
        <v>1124</v>
      </c>
      <c r="AP106" s="121">
        <f>RCFs!C$35</f>
        <v>12.92</v>
      </c>
      <c r="AQ106" s="111">
        <f t="shared" si="55"/>
        <v>1348.8</v>
      </c>
      <c r="AR106" s="111">
        <f t="shared" si="55"/>
        <v>1517.4</v>
      </c>
      <c r="AS106" s="43">
        <f t="shared" si="77"/>
        <v>1140.5</v>
      </c>
      <c r="AT106" s="121">
        <f>RCFs!C$37</f>
        <v>13.11</v>
      </c>
      <c r="AU106" s="43">
        <f t="shared" si="78"/>
        <v>1117.9000000000001</v>
      </c>
      <c r="AV106" s="121">
        <f>RCFs!C$39</f>
        <v>12.85</v>
      </c>
      <c r="AW106" s="43">
        <f t="shared" si="79"/>
        <v>1103.3</v>
      </c>
      <c r="AX106" s="121">
        <f>RCFs!C$41</f>
        <v>12.682</v>
      </c>
    </row>
    <row r="107" spans="1:50" s="64" customFormat="1" x14ac:dyDescent="0.2">
      <c r="A107" s="51">
        <v>1711</v>
      </c>
      <c r="B107" s="49" t="s">
        <v>125</v>
      </c>
      <c r="C107" s="50">
        <v>200</v>
      </c>
      <c r="D107" s="43">
        <f t="shared" si="65"/>
        <v>8735.7999999999993</v>
      </c>
      <c r="E107" s="117">
        <f>RCFs!C$43</f>
        <v>43.679000000000002</v>
      </c>
      <c r="F107" s="46">
        <f t="shared" si="66"/>
        <v>2512.6</v>
      </c>
      <c r="G107" s="117">
        <f>RCFs!C$5</f>
        <v>12.563000000000001</v>
      </c>
      <c r="H107" s="46">
        <f t="shared" si="67"/>
        <v>2512.6</v>
      </c>
      <c r="I107" s="117">
        <f>RCFs!C$5</f>
        <v>12.563000000000001</v>
      </c>
      <c r="J107" s="111">
        <f t="shared" si="80"/>
        <v>2763.9</v>
      </c>
      <c r="K107" s="111">
        <f t="shared" si="80"/>
        <v>3392</v>
      </c>
      <c r="L107" s="111">
        <f t="shared" si="80"/>
        <v>3768.9</v>
      </c>
      <c r="M107" s="111">
        <f t="shared" si="80"/>
        <v>5025.2</v>
      </c>
      <c r="N107" s="111">
        <f t="shared" si="80"/>
        <v>5402.1</v>
      </c>
      <c r="O107" s="43">
        <f t="shared" si="68"/>
        <v>2466</v>
      </c>
      <c r="P107" s="121">
        <f>RCFs!C$7</f>
        <v>12.33</v>
      </c>
      <c r="Q107" s="111">
        <f t="shared" si="53"/>
        <v>3205.8</v>
      </c>
      <c r="R107" s="111">
        <f t="shared" si="53"/>
        <v>3699</v>
      </c>
      <c r="S107" s="43">
        <f t="shared" si="69"/>
        <v>2439.8000000000002</v>
      </c>
      <c r="T107" s="121">
        <f>RCFs!C$9</f>
        <v>12.199</v>
      </c>
      <c r="U107" s="43">
        <f t="shared" si="70"/>
        <v>2439.8000000000002</v>
      </c>
      <c r="V107" s="121">
        <f t="shared" si="71"/>
        <v>12.199</v>
      </c>
      <c r="W107" s="111">
        <f t="shared" si="62"/>
        <v>2683.7</v>
      </c>
      <c r="X107" s="111">
        <f t="shared" si="62"/>
        <v>3342.5</v>
      </c>
      <c r="Y107" s="111">
        <f t="shared" si="62"/>
        <v>3952.4</v>
      </c>
      <c r="Z107" s="111">
        <f t="shared" si="62"/>
        <v>3586.5</v>
      </c>
      <c r="AA107" s="111">
        <f t="shared" si="62"/>
        <v>5294.3</v>
      </c>
      <c r="AB107" s="111">
        <f t="shared" si="62"/>
        <v>7319.4</v>
      </c>
      <c r="AC107" s="43">
        <f t="shared" si="72"/>
        <v>2468</v>
      </c>
      <c r="AD107" s="121">
        <f>RCFs!C$13</f>
        <v>12.34</v>
      </c>
      <c r="AE107" s="111">
        <f t="shared" si="58"/>
        <v>4072.2</v>
      </c>
      <c r="AF107" s="111">
        <f t="shared" si="58"/>
        <v>5182.8</v>
      </c>
      <c r="AG107" s="111">
        <f t="shared" si="58"/>
        <v>7404</v>
      </c>
      <c r="AH107" s="43">
        <f t="shared" si="73"/>
        <v>2492</v>
      </c>
      <c r="AI107" s="121">
        <f>RCFs!C$31</f>
        <v>12.46</v>
      </c>
      <c r="AJ107" s="43">
        <f t="shared" si="74"/>
        <v>0</v>
      </c>
      <c r="AK107" s="121"/>
      <c r="AL107" s="43">
        <f t="shared" si="75"/>
        <v>2565</v>
      </c>
      <c r="AM107" s="121">
        <f>RCFs!C$33</f>
        <v>12.824999999999999</v>
      </c>
      <c r="AN107" s="111">
        <f t="shared" si="64"/>
        <v>3702</v>
      </c>
      <c r="AO107" s="43">
        <f t="shared" si="76"/>
        <v>2584</v>
      </c>
      <c r="AP107" s="121">
        <f>RCFs!C$35</f>
        <v>12.92</v>
      </c>
      <c r="AQ107" s="111">
        <f t="shared" si="55"/>
        <v>3100.8</v>
      </c>
      <c r="AR107" s="111">
        <f t="shared" si="55"/>
        <v>3488.4</v>
      </c>
      <c r="AS107" s="43">
        <f t="shared" si="77"/>
        <v>2622</v>
      </c>
      <c r="AT107" s="121">
        <f>RCFs!C$37</f>
        <v>13.11</v>
      </c>
      <c r="AU107" s="43">
        <f t="shared" si="78"/>
        <v>2570</v>
      </c>
      <c r="AV107" s="121">
        <f>RCFs!C$39</f>
        <v>12.85</v>
      </c>
      <c r="AW107" s="43">
        <f t="shared" si="79"/>
        <v>2536.4</v>
      </c>
      <c r="AX107" s="121">
        <f>RCFs!C$41</f>
        <v>12.682</v>
      </c>
    </row>
    <row r="108" spans="1:50" s="64" customFormat="1" x14ac:dyDescent="0.2">
      <c r="A108" s="51">
        <v>1713</v>
      </c>
      <c r="B108" s="49" t="s">
        <v>126</v>
      </c>
      <c r="C108" s="50">
        <v>105</v>
      </c>
      <c r="D108" s="43">
        <f t="shared" si="65"/>
        <v>4586.3</v>
      </c>
      <c r="E108" s="117">
        <f>RCFs!C$43</f>
        <v>43.679000000000002</v>
      </c>
      <c r="F108" s="46">
        <f t="shared" si="66"/>
        <v>1319.115</v>
      </c>
      <c r="G108" s="117">
        <f>RCFs!C$5</f>
        <v>12.563000000000001</v>
      </c>
      <c r="H108" s="46">
        <f t="shared" si="67"/>
        <v>1319.115</v>
      </c>
      <c r="I108" s="117">
        <f>RCFs!C$5</f>
        <v>12.563000000000001</v>
      </c>
      <c r="J108" s="111">
        <f t="shared" si="80"/>
        <v>1451</v>
      </c>
      <c r="K108" s="111">
        <f t="shared" si="80"/>
        <v>1780.8</v>
      </c>
      <c r="L108" s="111">
        <f t="shared" si="80"/>
        <v>1978.7</v>
      </c>
      <c r="M108" s="111">
        <f t="shared" si="80"/>
        <v>2638.2</v>
      </c>
      <c r="N108" s="111">
        <f t="shared" si="80"/>
        <v>2836.1</v>
      </c>
      <c r="O108" s="43">
        <f t="shared" si="68"/>
        <v>1294.5999999999999</v>
      </c>
      <c r="P108" s="121">
        <f>RCFs!C$7</f>
        <v>12.33</v>
      </c>
      <c r="Q108" s="111">
        <f t="shared" si="53"/>
        <v>1682.9</v>
      </c>
      <c r="R108" s="111">
        <f t="shared" si="53"/>
        <v>1941.9</v>
      </c>
      <c r="S108" s="43">
        <f t="shared" si="69"/>
        <v>1280.8</v>
      </c>
      <c r="T108" s="121">
        <f>RCFs!C$9</f>
        <v>12.199</v>
      </c>
      <c r="U108" s="43">
        <f t="shared" si="70"/>
        <v>1280.8</v>
      </c>
      <c r="V108" s="121">
        <f t="shared" si="71"/>
        <v>12.199</v>
      </c>
      <c r="W108" s="111">
        <f t="shared" si="62"/>
        <v>1408.8</v>
      </c>
      <c r="X108" s="111">
        <f t="shared" si="62"/>
        <v>1754.6</v>
      </c>
      <c r="Y108" s="111">
        <f t="shared" si="62"/>
        <v>2074.8000000000002</v>
      </c>
      <c r="Z108" s="111">
        <f t="shared" si="62"/>
        <v>1882.7</v>
      </c>
      <c r="AA108" s="111">
        <f t="shared" si="62"/>
        <v>2779.3</v>
      </c>
      <c r="AB108" s="111">
        <f t="shared" si="62"/>
        <v>3842.4</v>
      </c>
      <c r="AC108" s="43">
        <f t="shared" si="72"/>
        <v>1295.7</v>
      </c>
      <c r="AD108" s="121">
        <f>RCFs!C$13</f>
        <v>12.34</v>
      </c>
      <c r="AE108" s="111">
        <f t="shared" si="58"/>
        <v>2137.9</v>
      </c>
      <c r="AF108" s="111">
        <f t="shared" si="58"/>
        <v>2721</v>
      </c>
      <c r="AG108" s="111">
        <f t="shared" si="58"/>
        <v>3887.1</v>
      </c>
      <c r="AH108" s="43">
        <f t="shared" si="73"/>
        <v>1308.3</v>
      </c>
      <c r="AI108" s="121">
        <f>RCFs!C$31</f>
        <v>12.46</v>
      </c>
      <c r="AJ108" s="43">
        <f t="shared" si="74"/>
        <v>0</v>
      </c>
      <c r="AK108" s="121"/>
      <c r="AL108" s="43">
        <f t="shared" si="75"/>
        <v>1346.6</v>
      </c>
      <c r="AM108" s="121">
        <f>RCFs!C$33</f>
        <v>12.824999999999999</v>
      </c>
      <c r="AN108" s="111">
        <f t="shared" si="64"/>
        <v>1943.6</v>
      </c>
      <c r="AO108" s="43">
        <f t="shared" si="76"/>
        <v>1356.6</v>
      </c>
      <c r="AP108" s="121">
        <f>RCFs!C$35</f>
        <v>12.92</v>
      </c>
      <c r="AQ108" s="111">
        <f t="shared" si="55"/>
        <v>1627.9</v>
      </c>
      <c r="AR108" s="111">
        <f t="shared" si="55"/>
        <v>1831.4</v>
      </c>
      <c r="AS108" s="43">
        <f t="shared" si="77"/>
        <v>1376.5</v>
      </c>
      <c r="AT108" s="121">
        <f>RCFs!C$37</f>
        <v>13.11</v>
      </c>
      <c r="AU108" s="43">
        <f t="shared" si="78"/>
        <v>1349.2</v>
      </c>
      <c r="AV108" s="121">
        <f>RCFs!C$39</f>
        <v>12.85</v>
      </c>
      <c r="AW108" s="43">
        <f t="shared" si="79"/>
        <v>1331.6</v>
      </c>
      <c r="AX108" s="121">
        <f>RCFs!C$41</f>
        <v>12.682</v>
      </c>
    </row>
    <row r="109" spans="1:50" s="64" customFormat="1" x14ac:dyDescent="0.2">
      <c r="A109" s="51">
        <v>1715</v>
      </c>
      <c r="B109" s="49" t="s">
        <v>127</v>
      </c>
      <c r="C109" s="63">
        <v>66.8</v>
      </c>
      <c r="D109" s="43">
        <f t="shared" si="65"/>
        <v>2917.8</v>
      </c>
      <c r="E109" s="117">
        <f>RCFs!C$43</f>
        <v>43.679000000000002</v>
      </c>
      <c r="F109" s="46">
        <f t="shared" si="66"/>
        <v>839.20839999999998</v>
      </c>
      <c r="G109" s="117">
        <f>RCFs!C$5</f>
        <v>12.563000000000001</v>
      </c>
      <c r="H109" s="46">
        <f t="shared" si="67"/>
        <v>839.20839999999998</v>
      </c>
      <c r="I109" s="117">
        <f>RCFs!C$5</f>
        <v>12.563000000000001</v>
      </c>
      <c r="J109" s="111">
        <f t="shared" si="80"/>
        <v>923.1</v>
      </c>
      <c r="K109" s="111">
        <f t="shared" si="80"/>
        <v>1132.9000000000001</v>
      </c>
      <c r="L109" s="111">
        <f t="shared" si="80"/>
        <v>1258.8</v>
      </c>
      <c r="M109" s="111">
        <f t="shared" si="80"/>
        <v>1678.4</v>
      </c>
      <c r="N109" s="111">
        <f t="shared" si="80"/>
        <v>1804.3</v>
      </c>
      <c r="O109" s="43">
        <f t="shared" si="68"/>
        <v>823.6</v>
      </c>
      <c r="P109" s="121">
        <f>RCFs!C$7</f>
        <v>12.33</v>
      </c>
      <c r="Q109" s="111">
        <f t="shared" si="53"/>
        <v>1070.5999999999999</v>
      </c>
      <c r="R109" s="111">
        <f t="shared" si="53"/>
        <v>1235.4000000000001</v>
      </c>
      <c r="S109" s="43">
        <f t="shared" si="69"/>
        <v>814.8</v>
      </c>
      <c r="T109" s="121">
        <f>RCFs!C$9</f>
        <v>12.199</v>
      </c>
      <c r="U109" s="43">
        <f t="shared" si="70"/>
        <v>814.8</v>
      </c>
      <c r="V109" s="121">
        <f t="shared" si="71"/>
        <v>12.199</v>
      </c>
      <c r="W109" s="111">
        <f t="shared" si="62"/>
        <v>896.2</v>
      </c>
      <c r="X109" s="111">
        <f t="shared" si="62"/>
        <v>1116.2</v>
      </c>
      <c r="Y109" s="111">
        <f t="shared" si="62"/>
        <v>1319.9</v>
      </c>
      <c r="Z109" s="111">
        <f t="shared" si="62"/>
        <v>1197.7</v>
      </c>
      <c r="AA109" s="111">
        <f t="shared" si="62"/>
        <v>1768.1</v>
      </c>
      <c r="AB109" s="111">
        <f t="shared" si="62"/>
        <v>2444.4</v>
      </c>
      <c r="AC109" s="43">
        <f t="shared" si="72"/>
        <v>824.3</v>
      </c>
      <c r="AD109" s="121">
        <f>RCFs!C$13</f>
        <v>12.34</v>
      </c>
      <c r="AE109" s="111">
        <f t="shared" si="58"/>
        <v>1360.1</v>
      </c>
      <c r="AF109" s="111">
        <f t="shared" si="58"/>
        <v>1731</v>
      </c>
      <c r="AG109" s="111">
        <f t="shared" si="58"/>
        <v>2472.9</v>
      </c>
      <c r="AH109" s="43">
        <f t="shared" si="73"/>
        <v>832.3</v>
      </c>
      <c r="AI109" s="121">
        <f>RCFs!C$31</f>
        <v>12.46</v>
      </c>
      <c r="AJ109" s="43">
        <f t="shared" si="74"/>
        <v>0</v>
      </c>
      <c r="AK109" s="121"/>
      <c r="AL109" s="43">
        <f t="shared" si="75"/>
        <v>856.7</v>
      </c>
      <c r="AM109" s="121">
        <f>RCFs!C$33</f>
        <v>12.824999999999999</v>
      </c>
      <c r="AN109" s="111">
        <f t="shared" si="64"/>
        <v>1236.5</v>
      </c>
      <c r="AO109" s="43">
        <f t="shared" si="76"/>
        <v>863</v>
      </c>
      <c r="AP109" s="121">
        <f>RCFs!C$35</f>
        <v>12.92</v>
      </c>
      <c r="AQ109" s="111">
        <f t="shared" si="55"/>
        <v>1035.5999999999999</v>
      </c>
      <c r="AR109" s="111">
        <f t="shared" si="55"/>
        <v>1165</v>
      </c>
      <c r="AS109" s="43">
        <f t="shared" si="77"/>
        <v>875.7</v>
      </c>
      <c r="AT109" s="121">
        <f>RCFs!C$37</f>
        <v>13.11</v>
      </c>
      <c r="AU109" s="43">
        <f t="shared" si="78"/>
        <v>858.3</v>
      </c>
      <c r="AV109" s="121">
        <f>RCFs!C$39</f>
        <v>12.85</v>
      </c>
      <c r="AW109" s="43">
        <f t="shared" si="79"/>
        <v>847.1</v>
      </c>
      <c r="AX109" s="121">
        <f>RCFs!C$41</f>
        <v>12.682</v>
      </c>
    </row>
    <row r="110" spans="1:50" s="64" customFormat="1" x14ac:dyDescent="0.2">
      <c r="A110" s="51">
        <v>1723</v>
      </c>
      <c r="B110" s="49" t="s">
        <v>128</v>
      </c>
      <c r="C110" s="63">
        <v>120</v>
      </c>
      <c r="D110" s="43">
        <f t="shared" si="65"/>
        <v>5241.5</v>
      </c>
      <c r="E110" s="117">
        <f>RCFs!C$43</f>
        <v>43.679000000000002</v>
      </c>
      <c r="F110" s="46">
        <f t="shared" si="66"/>
        <v>1507.5600000000002</v>
      </c>
      <c r="G110" s="117">
        <f>RCFs!C$5</f>
        <v>12.563000000000001</v>
      </c>
      <c r="H110" s="46">
        <f t="shared" si="67"/>
        <v>1507.5600000000002</v>
      </c>
      <c r="I110" s="117">
        <f>RCFs!C$5</f>
        <v>12.563000000000001</v>
      </c>
      <c r="J110" s="111">
        <f t="shared" si="80"/>
        <v>1658.3</v>
      </c>
      <c r="K110" s="111">
        <f t="shared" si="80"/>
        <v>2035.2</v>
      </c>
      <c r="L110" s="111">
        <f t="shared" si="80"/>
        <v>2261.3000000000002</v>
      </c>
      <c r="M110" s="111">
        <f t="shared" si="80"/>
        <v>3015.1</v>
      </c>
      <c r="N110" s="111">
        <f t="shared" si="80"/>
        <v>3241.3</v>
      </c>
      <c r="O110" s="43">
        <f t="shared" si="68"/>
        <v>1479.6</v>
      </c>
      <c r="P110" s="121">
        <f>RCFs!C$7</f>
        <v>12.33</v>
      </c>
      <c r="Q110" s="111">
        <f t="shared" si="53"/>
        <v>1923.4</v>
      </c>
      <c r="R110" s="111">
        <f t="shared" si="53"/>
        <v>2219.4</v>
      </c>
      <c r="S110" s="43">
        <f t="shared" si="69"/>
        <v>1463.8</v>
      </c>
      <c r="T110" s="121">
        <f>RCFs!C$9</f>
        <v>12.199</v>
      </c>
      <c r="U110" s="43">
        <f t="shared" si="70"/>
        <v>1463.8</v>
      </c>
      <c r="V110" s="121">
        <f t="shared" si="71"/>
        <v>12.199</v>
      </c>
      <c r="W110" s="111">
        <f t="shared" si="62"/>
        <v>1610.1</v>
      </c>
      <c r="X110" s="111">
        <f t="shared" si="62"/>
        <v>2005.4</v>
      </c>
      <c r="Y110" s="111">
        <f t="shared" si="62"/>
        <v>2371.3000000000002</v>
      </c>
      <c r="Z110" s="111">
        <f t="shared" si="62"/>
        <v>2151.6999999999998</v>
      </c>
      <c r="AA110" s="111">
        <f t="shared" si="62"/>
        <v>3176.4</v>
      </c>
      <c r="AB110" s="111">
        <f t="shared" si="62"/>
        <v>4391.3999999999996</v>
      </c>
      <c r="AC110" s="43">
        <f t="shared" si="72"/>
        <v>1480.8</v>
      </c>
      <c r="AD110" s="121">
        <f>RCFs!C$13</f>
        <v>12.34</v>
      </c>
      <c r="AE110" s="111">
        <f t="shared" si="58"/>
        <v>2443.3000000000002</v>
      </c>
      <c r="AF110" s="111">
        <f t="shared" si="58"/>
        <v>3109.7</v>
      </c>
      <c r="AG110" s="111">
        <f t="shared" si="58"/>
        <v>4442.3999999999996</v>
      </c>
      <c r="AH110" s="43">
        <f t="shared" si="73"/>
        <v>1495.2</v>
      </c>
      <c r="AI110" s="121">
        <f>RCFs!C$31</f>
        <v>12.46</v>
      </c>
      <c r="AJ110" s="43">
        <f t="shared" si="74"/>
        <v>0</v>
      </c>
      <c r="AK110" s="121"/>
      <c r="AL110" s="43">
        <f t="shared" si="75"/>
        <v>1539</v>
      </c>
      <c r="AM110" s="121">
        <f>RCFs!C$33</f>
        <v>12.824999999999999</v>
      </c>
      <c r="AN110" s="111">
        <f t="shared" si="64"/>
        <v>2221.1999999999998</v>
      </c>
      <c r="AO110" s="43">
        <f t="shared" si="76"/>
        <v>1550.4</v>
      </c>
      <c r="AP110" s="121">
        <f>RCFs!C$35</f>
        <v>12.92</v>
      </c>
      <c r="AQ110" s="111">
        <f t="shared" si="55"/>
        <v>1860.4</v>
      </c>
      <c r="AR110" s="111">
        <f t="shared" si="55"/>
        <v>2093</v>
      </c>
      <c r="AS110" s="43">
        <f t="shared" si="77"/>
        <v>1573.2</v>
      </c>
      <c r="AT110" s="121">
        <f>RCFs!C$37</f>
        <v>13.11</v>
      </c>
      <c r="AU110" s="43">
        <f t="shared" si="78"/>
        <v>1542</v>
      </c>
      <c r="AV110" s="121">
        <f>RCFs!C$39</f>
        <v>12.85</v>
      </c>
      <c r="AW110" s="43">
        <f t="shared" si="79"/>
        <v>1521.8</v>
      </c>
      <c r="AX110" s="121">
        <f>RCFs!C$41</f>
        <v>12.682</v>
      </c>
    </row>
    <row r="111" spans="1:50" s="64" customFormat="1" x14ac:dyDescent="0.2">
      <c r="A111" s="51">
        <v>1727</v>
      </c>
      <c r="B111" s="49" t="s">
        <v>129</v>
      </c>
      <c r="C111" s="50">
        <v>90</v>
      </c>
      <c r="D111" s="43">
        <f t="shared" si="65"/>
        <v>3931.1</v>
      </c>
      <c r="E111" s="117">
        <f>RCFs!C$43</f>
        <v>43.679000000000002</v>
      </c>
      <c r="F111" s="46">
        <f t="shared" si="66"/>
        <v>1130.67</v>
      </c>
      <c r="G111" s="117">
        <f>RCFs!C$5</f>
        <v>12.563000000000001</v>
      </c>
      <c r="H111" s="46">
        <f t="shared" si="67"/>
        <v>1130.67</v>
      </c>
      <c r="I111" s="117">
        <f>RCFs!C$5</f>
        <v>12.563000000000001</v>
      </c>
      <c r="J111" s="111">
        <f t="shared" ref="J111:N120" si="81">ROUND($C111*$I111*J$6,1)</f>
        <v>1243.7</v>
      </c>
      <c r="K111" s="111">
        <f t="shared" si="81"/>
        <v>1526.4</v>
      </c>
      <c r="L111" s="111">
        <f t="shared" si="81"/>
        <v>1696</v>
      </c>
      <c r="M111" s="111">
        <f t="shared" si="81"/>
        <v>2261.3000000000002</v>
      </c>
      <c r="N111" s="111">
        <f t="shared" si="81"/>
        <v>2430.9</v>
      </c>
      <c r="O111" s="43">
        <f t="shared" si="68"/>
        <v>1109.7</v>
      </c>
      <c r="P111" s="121">
        <f>RCFs!C$7</f>
        <v>12.33</v>
      </c>
      <c r="Q111" s="111">
        <f t="shared" ref="Q111:R144" si="82">ROUNDDOWN($O111*Q$6,1)</f>
        <v>1442.6</v>
      </c>
      <c r="R111" s="111">
        <f t="shared" si="82"/>
        <v>1664.5</v>
      </c>
      <c r="S111" s="43">
        <f t="shared" si="69"/>
        <v>1097.9000000000001</v>
      </c>
      <c r="T111" s="121">
        <f>RCFs!C$9</f>
        <v>12.199</v>
      </c>
      <c r="U111" s="43">
        <f t="shared" si="70"/>
        <v>1097.9000000000001</v>
      </c>
      <c r="V111" s="121">
        <f t="shared" si="71"/>
        <v>12.199</v>
      </c>
      <c r="W111" s="111">
        <f t="shared" si="62"/>
        <v>1207.5999999999999</v>
      </c>
      <c r="X111" s="111">
        <f t="shared" si="62"/>
        <v>1504.1</v>
      </c>
      <c r="Y111" s="111">
        <f t="shared" si="62"/>
        <v>1778.5</v>
      </c>
      <c r="Z111" s="111">
        <f t="shared" si="62"/>
        <v>1613.9</v>
      </c>
      <c r="AA111" s="111">
        <f t="shared" si="62"/>
        <v>2382.4</v>
      </c>
      <c r="AB111" s="111">
        <f t="shared" si="62"/>
        <v>3293.7</v>
      </c>
      <c r="AC111" s="43">
        <f t="shared" si="72"/>
        <v>1110.5999999999999</v>
      </c>
      <c r="AD111" s="121">
        <f>RCFs!C$13</f>
        <v>12.34</v>
      </c>
      <c r="AE111" s="111">
        <f t="shared" si="58"/>
        <v>1832.5</v>
      </c>
      <c r="AF111" s="111">
        <f t="shared" si="58"/>
        <v>2332.3000000000002</v>
      </c>
      <c r="AG111" s="111">
        <f t="shared" si="58"/>
        <v>3331.8</v>
      </c>
      <c r="AH111" s="43">
        <f t="shared" si="73"/>
        <v>1121.4000000000001</v>
      </c>
      <c r="AI111" s="121">
        <f>RCFs!C$31</f>
        <v>12.46</v>
      </c>
      <c r="AJ111" s="43">
        <f t="shared" si="74"/>
        <v>0</v>
      </c>
      <c r="AK111" s="121"/>
      <c r="AL111" s="43">
        <f t="shared" si="75"/>
        <v>1154.2</v>
      </c>
      <c r="AM111" s="121">
        <f>RCFs!C$33</f>
        <v>12.824999999999999</v>
      </c>
      <c r="AN111" s="111">
        <f t="shared" si="64"/>
        <v>1665.9</v>
      </c>
      <c r="AO111" s="43">
        <f t="shared" si="76"/>
        <v>1162.8</v>
      </c>
      <c r="AP111" s="121">
        <f>RCFs!C$35</f>
        <v>12.92</v>
      </c>
      <c r="AQ111" s="111">
        <f t="shared" ref="AQ111:AR140" si="83">ROUNDDOWN($AO111*AQ$6,1)</f>
        <v>1395.3</v>
      </c>
      <c r="AR111" s="111">
        <f t="shared" si="83"/>
        <v>1569.7</v>
      </c>
      <c r="AS111" s="43">
        <f t="shared" si="77"/>
        <v>1179.9000000000001</v>
      </c>
      <c r="AT111" s="121">
        <f>RCFs!C$37</f>
        <v>13.11</v>
      </c>
      <c r="AU111" s="43">
        <f t="shared" si="78"/>
        <v>1156.5</v>
      </c>
      <c r="AV111" s="121">
        <f>RCFs!C$39</f>
        <v>12.85</v>
      </c>
      <c r="AW111" s="43">
        <f t="shared" si="79"/>
        <v>1141.3</v>
      </c>
      <c r="AX111" s="121">
        <f>RCFs!C$41</f>
        <v>12.682</v>
      </c>
    </row>
    <row r="112" spans="1:50" s="64" customFormat="1" x14ac:dyDescent="0.2">
      <c r="A112" s="51">
        <v>1749</v>
      </c>
      <c r="B112" s="49" t="s">
        <v>130</v>
      </c>
      <c r="C112" s="50">
        <v>564</v>
      </c>
      <c r="D112" s="43">
        <f t="shared" si="65"/>
        <v>24635</v>
      </c>
      <c r="E112" s="117">
        <f>RCFs!C$43</f>
        <v>43.679000000000002</v>
      </c>
      <c r="F112" s="46">
        <f t="shared" si="66"/>
        <v>7085.5320000000002</v>
      </c>
      <c r="G112" s="117">
        <f>RCFs!C$5</f>
        <v>12.563000000000001</v>
      </c>
      <c r="H112" s="46">
        <f t="shared" si="67"/>
        <v>7085.5320000000002</v>
      </c>
      <c r="I112" s="117">
        <f>RCFs!C$5</f>
        <v>12.563000000000001</v>
      </c>
      <c r="J112" s="111">
        <f t="shared" si="81"/>
        <v>7794.1</v>
      </c>
      <c r="K112" s="111">
        <f t="shared" si="81"/>
        <v>9565.5</v>
      </c>
      <c r="L112" s="111">
        <f t="shared" si="81"/>
        <v>10628.3</v>
      </c>
      <c r="M112" s="111">
        <f t="shared" si="81"/>
        <v>14171.1</v>
      </c>
      <c r="N112" s="111">
        <f t="shared" si="81"/>
        <v>15233.9</v>
      </c>
      <c r="O112" s="43">
        <f t="shared" si="68"/>
        <v>6954.1</v>
      </c>
      <c r="P112" s="121">
        <f>RCFs!C$7</f>
        <v>12.33</v>
      </c>
      <c r="Q112" s="111">
        <f t="shared" si="82"/>
        <v>9040.2999999999993</v>
      </c>
      <c r="R112" s="111">
        <f t="shared" si="82"/>
        <v>10431.1</v>
      </c>
      <c r="S112" s="43">
        <f t="shared" si="69"/>
        <v>6880.2</v>
      </c>
      <c r="T112" s="121">
        <f>RCFs!C$9</f>
        <v>12.199</v>
      </c>
      <c r="U112" s="43">
        <f t="shared" si="70"/>
        <v>6880.2</v>
      </c>
      <c r="V112" s="121">
        <f t="shared" si="71"/>
        <v>12.199</v>
      </c>
      <c r="W112" s="111">
        <f t="shared" si="62"/>
        <v>7568.2</v>
      </c>
      <c r="X112" s="111">
        <f t="shared" si="62"/>
        <v>9425.7999999999993</v>
      </c>
      <c r="Y112" s="111">
        <f t="shared" si="62"/>
        <v>11145.9</v>
      </c>
      <c r="Z112" s="111">
        <f t="shared" si="62"/>
        <v>10113.799999999999</v>
      </c>
      <c r="AA112" s="111">
        <f t="shared" si="62"/>
        <v>14930</v>
      </c>
      <c r="AB112" s="111">
        <f t="shared" si="62"/>
        <v>20640.599999999999</v>
      </c>
      <c r="AC112" s="43">
        <f t="shared" si="72"/>
        <v>6959.7</v>
      </c>
      <c r="AD112" s="121">
        <f>RCFs!C$13</f>
        <v>12.34</v>
      </c>
      <c r="AE112" s="111">
        <f t="shared" si="58"/>
        <v>11483.5</v>
      </c>
      <c r="AF112" s="111">
        <f t="shared" si="58"/>
        <v>14615.4</v>
      </c>
      <c r="AG112" s="111">
        <f t="shared" si="58"/>
        <v>20879.099999999999</v>
      </c>
      <c r="AH112" s="43">
        <f t="shared" si="73"/>
        <v>7027.4</v>
      </c>
      <c r="AI112" s="121">
        <f>RCFs!C$31</f>
        <v>12.46</v>
      </c>
      <c r="AJ112" s="43">
        <f t="shared" si="74"/>
        <v>0</v>
      </c>
      <c r="AK112" s="121"/>
      <c r="AL112" s="43">
        <f t="shared" si="75"/>
        <v>7233.3</v>
      </c>
      <c r="AM112" s="121">
        <f>RCFs!C$33</f>
        <v>12.824999999999999</v>
      </c>
      <c r="AN112" s="111">
        <f t="shared" si="64"/>
        <v>10439.6</v>
      </c>
      <c r="AO112" s="43">
        <f t="shared" si="76"/>
        <v>7286.8</v>
      </c>
      <c r="AP112" s="121">
        <f>RCFs!C$35</f>
        <v>12.92</v>
      </c>
      <c r="AQ112" s="111">
        <f t="shared" si="83"/>
        <v>8744.1</v>
      </c>
      <c r="AR112" s="111">
        <f t="shared" si="83"/>
        <v>9837.1</v>
      </c>
      <c r="AS112" s="43">
        <f t="shared" si="77"/>
        <v>7394</v>
      </c>
      <c r="AT112" s="121">
        <f>RCFs!C$37</f>
        <v>13.11</v>
      </c>
      <c r="AU112" s="43">
        <f t="shared" si="78"/>
        <v>7247.4</v>
      </c>
      <c r="AV112" s="121">
        <f>RCFs!C$39</f>
        <v>12.85</v>
      </c>
      <c r="AW112" s="43">
        <f t="shared" si="79"/>
        <v>7152.6</v>
      </c>
      <c r="AX112" s="121">
        <f>RCFs!C$41</f>
        <v>12.682</v>
      </c>
    </row>
    <row r="113" spans="1:50" s="64" customFormat="1" x14ac:dyDescent="0.2">
      <c r="A113" s="51">
        <v>1753</v>
      </c>
      <c r="B113" s="49" t="s">
        <v>131</v>
      </c>
      <c r="C113" s="50">
        <v>378</v>
      </c>
      <c r="D113" s="43">
        <f t="shared" si="65"/>
        <v>16510.7</v>
      </c>
      <c r="E113" s="117">
        <f>RCFs!C$43</f>
        <v>43.679000000000002</v>
      </c>
      <c r="F113" s="46">
        <f t="shared" si="66"/>
        <v>4748.8140000000003</v>
      </c>
      <c r="G113" s="117">
        <f>RCFs!C$5</f>
        <v>12.563000000000001</v>
      </c>
      <c r="H113" s="46">
        <f t="shared" si="67"/>
        <v>4748.8140000000003</v>
      </c>
      <c r="I113" s="117">
        <f>RCFs!C$5</f>
        <v>12.563000000000001</v>
      </c>
      <c r="J113" s="111">
        <f t="shared" si="81"/>
        <v>5223.7</v>
      </c>
      <c r="K113" s="111">
        <f t="shared" si="81"/>
        <v>6410.9</v>
      </c>
      <c r="L113" s="111">
        <f t="shared" si="81"/>
        <v>7123.2</v>
      </c>
      <c r="M113" s="111">
        <f t="shared" si="81"/>
        <v>9497.6</v>
      </c>
      <c r="N113" s="111">
        <f t="shared" si="81"/>
        <v>10210</v>
      </c>
      <c r="O113" s="43">
        <f t="shared" si="68"/>
        <v>4660.7</v>
      </c>
      <c r="P113" s="121">
        <f>RCFs!C$7</f>
        <v>12.33</v>
      </c>
      <c r="Q113" s="111">
        <f t="shared" si="82"/>
        <v>6058.9</v>
      </c>
      <c r="R113" s="111">
        <f t="shared" si="82"/>
        <v>6991</v>
      </c>
      <c r="S113" s="43">
        <f t="shared" si="69"/>
        <v>4611.2</v>
      </c>
      <c r="T113" s="121">
        <f>RCFs!C$9</f>
        <v>12.199</v>
      </c>
      <c r="U113" s="43">
        <f t="shared" si="70"/>
        <v>4611.2</v>
      </c>
      <c r="V113" s="121">
        <f t="shared" si="71"/>
        <v>12.199</v>
      </c>
      <c r="W113" s="111">
        <f t="shared" si="62"/>
        <v>5072.3</v>
      </c>
      <c r="X113" s="111">
        <f t="shared" si="62"/>
        <v>6317.3</v>
      </c>
      <c r="Y113" s="111">
        <f t="shared" si="62"/>
        <v>7470.1</v>
      </c>
      <c r="Z113" s="111">
        <f t="shared" si="62"/>
        <v>6778.4</v>
      </c>
      <c r="AA113" s="111">
        <f t="shared" si="62"/>
        <v>10006.299999999999</v>
      </c>
      <c r="AB113" s="111">
        <f t="shared" si="62"/>
        <v>13833.6</v>
      </c>
      <c r="AC113" s="43">
        <f t="shared" si="72"/>
        <v>4664.5</v>
      </c>
      <c r="AD113" s="121">
        <f>RCFs!C$13</f>
        <v>12.34</v>
      </c>
      <c r="AE113" s="111">
        <f t="shared" si="58"/>
        <v>7696.4</v>
      </c>
      <c r="AF113" s="111">
        <f t="shared" si="58"/>
        <v>9795.5</v>
      </c>
      <c r="AG113" s="111">
        <f t="shared" si="58"/>
        <v>13993.5</v>
      </c>
      <c r="AH113" s="43">
        <f t="shared" si="73"/>
        <v>4709.8</v>
      </c>
      <c r="AI113" s="121">
        <f>RCFs!C$31</f>
        <v>12.46</v>
      </c>
      <c r="AJ113" s="43">
        <f t="shared" si="74"/>
        <v>0</v>
      </c>
      <c r="AK113" s="121"/>
      <c r="AL113" s="43">
        <f t="shared" si="75"/>
        <v>4847.8</v>
      </c>
      <c r="AM113" s="121">
        <f>RCFs!C$33</f>
        <v>12.824999999999999</v>
      </c>
      <c r="AN113" s="111">
        <f t="shared" si="64"/>
        <v>6996.8</v>
      </c>
      <c r="AO113" s="43">
        <f t="shared" si="76"/>
        <v>4883.7</v>
      </c>
      <c r="AP113" s="121">
        <f>RCFs!C$35</f>
        <v>12.92</v>
      </c>
      <c r="AQ113" s="111">
        <f t="shared" si="83"/>
        <v>5860.4</v>
      </c>
      <c r="AR113" s="111">
        <f t="shared" si="83"/>
        <v>6592.9</v>
      </c>
      <c r="AS113" s="43">
        <f t="shared" si="77"/>
        <v>4955.5</v>
      </c>
      <c r="AT113" s="121">
        <f>RCFs!C$37</f>
        <v>13.11</v>
      </c>
      <c r="AU113" s="43">
        <f t="shared" si="78"/>
        <v>4857.3</v>
      </c>
      <c r="AV113" s="121">
        <f>RCFs!C$39</f>
        <v>12.85</v>
      </c>
      <c r="AW113" s="43">
        <f t="shared" si="79"/>
        <v>4793.7</v>
      </c>
      <c r="AX113" s="121">
        <f>RCFs!C$41</f>
        <v>12.682</v>
      </c>
    </row>
    <row r="114" spans="1:50" s="64" customFormat="1" x14ac:dyDescent="0.2">
      <c r="A114" s="51">
        <v>1755</v>
      </c>
      <c r="B114" s="49" t="s">
        <v>132</v>
      </c>
      <c r="C114" s="50">
        <v>1400.8</v>
      </c>
      <c r="D114" s="43">
        <f t="shared" si="65"/>
        <v>61185.5</v>
      </c>
      <c r="E114" s="117">
        <f>RCFs!C$43</f>
        <v>43.679000000000002</v>
      </c>
      <c r="F114" s="46">
        <f t="shared" si="66"/>
        <v>17598.250400000001</v>
      </c>
      <c r="G114" s="117">
        <f>RCFs!C$5</f>
        <v>12.563000000000001</v>
      </c>
      <c r="H114" s="46">
        <f t="shared" si="67"/>
        <v>17598.250400000001</v>
      </c>
      <c r="I114" s="117">
        <f>RCFs!C$5</f>
        <v>12.563000000000001</v>
      </c>
      <c r="J114" s="111">
        <f t="shared" si="81"/>
        <v>19358.099999999999</v>
      </c>
      <c r="K114" s="111">
        <f t="shared" si="81"/>
        <v>23757.599999999999</v>
      </c>
      <c r="L114" s="111">
        <f t="shared" si="81"/>
        <v>26397.4</v>
      </c>
      <c r="M114" s="111">
        <f t="shared" si="81"/>
        <v>35196.5</v>
      </c>
      <c r="N114" s="111">
        <f t="shared" si="81"/>
        <v>37836.199999999997</v>
      </c>
      <c r="O114" s="43">
        <f t="shared" si="68"/>
        <v>17271.8</v>
      </c>
      <c r="P114" s="121">
        <f>RCFs!C$7</f>
        <v>12.33</v>
      </c>
      <c r="Q114" s="111">
        <f t="shared" si="82"/>
        <v>22453.3</v>
      </c>
      <c r="R114" s="111">
        <f t="shared" si="82"/>
        <v>25907.7</v>
      </c>
      <c r="S114" s="43">
        <f t="shared" si="69"/>
        <v>17088.3</v>
      </c>
      <c r="T114" s="121">
        <f>RCFs!C$9</f>
        <v>12.199</v>
      </c>
      <c r="U114" s="43">
        <f t="shared" si="70"/>
        <v>17088.3</v>
      </c>
      <c r="V114" s="121">
        <f t="shared" si="71"/>
        <v>12.199</v>
      </c>
      <c r="W114" s="111">
        <f t="shared" si="62"/>
        <v>18797.099999999999</v>
      </c>
      <c r="X114" s="111">
        <f t="shared" si="62"/>
        <v>23410.9</v>
      </c>
      <c r="Y114" s="111">
        <f t="shared" si="62"/>
        <v>27683</v>
      </c>
      <c r="Z114" s="111">
        <f t="shared" si="62"/>
        <v>25119.8</v>
      </c>
      <c r="AA114" s="111">
        <f t="shared" si="62"/>
        <v>37081.599999999999</v>
      </c>
      <c r="AB114" s="111">
        <f t="shared" si="62"/>
        <v>51264.9</v>
      </c>
      <c r="AC114" s="43">
        <f t="shared" si="72"/>
        <v>17285.8</v>
      </c>
      <c r="AD114" s="121">
        <f>RCFs!C$13</f>
        <v>12.34</v>
      </c>
      <c r="AE114" s="111">
        <f t="shared" si="58"/>
        <v>28521.599999999999</v>
      </c>
      <c r="AF114" s="111">
        <f t="shared" si="58"/>
        <v>36300.199999999997</v>
      </c>
      <c r="AG114" s="111">
        <f t="shared" si="58"/>
        <v>51857.4</v>
      </c>
      <c r="AH114" s="43">
        <f t="shared" si="73"/>
        <v>17453.900000000001</v>
      </c>
      <c r="AI114" s="121">
        <f>RCFs!C$31</f>
        <v>12.46</v>
      </c>
      <c r="AJ114" s="43">
        <f t="shared" si="74"/>
        <v>0</v>
      </c>
      <c r="AK114" s="121"/>
      <c r="AL114" s="43">
        <f t="shared" si="75"/>
        <v>17965.2</v>
      </c>
      <c r="AM114" s="121">
        <f>RCFs!C$33</f>
        <v>12.824999999999999</v>
      </c>
      <c r="AN114" s="111">
        <f t="shared" si="64"/>
        <v>25928.7</v>
      </c>
      <c r="AO114" s="43">
        <f t="shared" si="76"/>
        <v>18098.3</v>
      </c>
      <c r="AP114" s="121">
        <f>RCFs!C$35</f>
        <v>12.92</v>
      </c>
      <c r="AQ114" s="111">
        <f t="shared" si="83"/>
        <v>21717.9</v>
      </c>
      <c r="AR114" s="111">
        <f t="shared" si="83"/>
        <v>24432.7</v>
      </c>
      <c r="AS114" s="43">
        <f t="shared" si="77"/>
        <v>18364.400000000001</v>
      </c>
      <c r="AT114" s="121">
        <f>RCFs!C$37</f>
        <v>13.11</v>
      </c>
      <c r="AU114" s="43">
        <f t="shared" si="78"/>
        <v>18000.2</v>
      </c>
      <c r="AV114" s="121">
        <f>RCFs!C$39</f>
        <v>12.85</v>
      </c>
      <c r="AW114" s="43">
        <f t="shared" si="79"/>
        <v>17764.900000000001</v>
      </c>
      <c r="AX114" s="121">
        <f>RCFs!C$41</f>
        <v>12.682</v>
      </c>
    </row>
    <row r="115" spans="1:50" s="64" customFormat="1" x14ac:dyDescent="0.2">
      <c r="A115" s="51">
        <v>1761</v>
      </c>
      <c r="B115" s="49" t="s">
        <v>133</v>
      </c>
      <c r="C115" s="63">
        <v>225</v>
      </c>
      <c r="D115" s="43">
        <f t="shared" si="65"/>
        <v>9827.7999999999993</v>
      </c>
      <c r="E115" s="117">
        <f>RCFs!C$43</f>
        <v>43.679000000000002</v>
      </c>
      <c r="F115" s="46">
        <f t="shared" si="66"/>
        <v>2826.6750000000002</v>
      </c>
      <c r="G115" s="117">
        <f>RCFs!C$5</f>
        <v>12.563000000000001</v>
      </c>
      <c r="H115" s="46">
        <f t="shared" si="67"/>
        <v>2826.6750000000002</v>
      </c>
      <c r="I115" s="117">
        <f>RCFs!C$5</f>
        <v>12.563000000000001</v>
      </c>
      <c r="J115" s="111">
        <f t="shared" si="81"/>
        <v>3109.3</v>
      </c>
      <c r="K115" s="111">
        <f t="shared" si="81"/>
        <v>3816</v>
      </c>
      <c r="L115" s="111">
        <f t="shared" si="81"/>
        <v>4240</v>
      </c>
      <c r="M115" s="111">
        <f t="shared" si="81"/>
        <v>5653.4</v>
      </c>
      <c r="N115" s="111">
        <f t="shared" si="81"/>
        <v>6077.4</v>
      </c>
      <c r="O115" s="43">
        <f t="shared" si="68"/>
        <v>2774.2</v>
      </c>
      <c r="P115" s="121">
        <f>RCFs!C$7</f>
        <v>12.33</v>
      </c>
      <c r="Q115" s="111">
        <f t="shared" si="82"/>
        <v>3606.4</v>
      </c>
      <c r="R115" s="111">
        <f t="shared" si="82"/>
        <v>4161.3</v>
      </c>
      <c r="S115" s="43">
        <f t="shared" si="69"/>
        <v>2744.7</v>
      </c>
      <c r="T115" s="121">
        <f>RCFs!C$9</f>
        <v>12.199</v>
      </c>
      <c r="U115" s="43">
        <f t="shared" si="70"/>
        <v>2744.7</v>
      </c>
      <c r="V115" s="121">
        <f t="shared" si="71"/>
        <v>12.199</v>
      </c>
      <c r="W115" s="111">
        <f t="shared" si="62"/>
        <v>3019.1</v>
      </c>
      <c r="X115" s="111">
        <f t="shared" si="62"/>
        <v>3760.2</v>
      </c>
      <c r="Y115" s="111">
        <f t="shared" si="62"/>
        <v>4446.3999999999996</v>
      </c>
      <c r="Z115" s="111">
        <f t="shared" si="62"/>
        <v>4034.7</v>
      </c>
      <c r="AA115" s="111">
        <f t="shared" si="62"/>
        <v>5955.9</v>
      </c>
      <c r="AB115" s="111">
        <f t="shared" si="62"/>
        <v>8234.1</v>
      </c>
      <c r="AC115" s="43">
        <f t="shared" si="72"/>
        <v>2776.5</v>
      </c>
      <c r="AD115" s="121">
        <f>RCFs!C$13</f>
        <v>12.34</v>
      </c>
      <c r="AE115" s="111">
        <f t="shared" ref="AE115:AG140" si="84">ROUND($AC115*AE$6,1)</f>
        <v>4581.2</v>
      </c>
      <c r="AF115" s="111">
        <f t="shared" si="84"/>
        <v>5830.7</v>
      </c>
      <c r="AG115" s="111">
        <f t="shared" si="84"/>
        <v>8329.5</v>
      </c>
      <c r="AH115" s="43">
        <f t="shared" si="73"/>
        <v>2803.5</v>
      </c>
      <c r="AI115" s="121">
        <f>RCFs!C$31</f>
        <v>12.46</v>
      </c>
      <c r="AJ115" s="43">
        <f t="shared" si="74"/>
        <v>0</v>
      </c>
      <c r="AK115" s="121"/>
      <c r="AL115" s="43">
        <f t="shared" si="75"/>
        <v>2885.6</v>
      </c>
      <c r="AM115" s="121">
        <f>RCFs!C$33</f>
        <v>12.824999999999999</v>
      </c>
      <c r="AN115" s="111">
        <f t="shared" si="64"/>
        <v>4164.8</v>
      </c>
      <c r="AO115" s="43">
        <f t="shared" si="76"/>
        <v>2907</v>
      </c>
      <c r="AP115" s="121">
        <f>RCFs!C$35</f>
        <v>12.92</v>
      </c>
      <c r="AQ115" s="111">
        <f t="shared" si="83"/>
        <v>3488.4</v>
      </c>
      <c r="AR115" s="111">
        <f t="shared" si="83"/>
        <v>3924.4</v>
      </c>
      <c r="AS115" s="43">
        <f t="shared" si="77"/>
        <v>2949.7</v>
      </c>
      <c r="AT115" s="121">
        <f>RCFs!C$37</f>
        <v>13.11</v>
      </c>
      <c r="AU115" s="43">
        <f t="shared" si="78"/>
        <v>2891.2</v>
      </c>
      <c r="AV115" s="121">
        <f>RCFs!C$39</f>
        <v>12.85</v>
      </c>
      <c r="AW115" s="43">
        <f t="shared" si="79"/>
        <v>2853.4</v>
      </c>
      <c r="AX115" s="121">
        <f>RCFs!C$41</f>
        <v>12.682</v>
      </c>
    </row>
    <row r="116" spans="1:50" s="64" customFormat="1" x14ac:dyDescent="0.2">
      <c r="A116" s="51">
        <v>1762</v>
      </c>
      <c r="B116" s="49" t="s">
        <v>134</v>
      </c>
      <c r="C116" s="63">
        <v>255</v>
      </c>
      <c r="D116" s="43">
        <f t="shared" si="65"/>
        <v>11138.1</v>
      </c>
      <c r="E116" s="117">
        <f>RCFs!C$43</f>
        <v>43.679000000000002</v>
      </c>
      <c r="F116" s="46">
        <f t="shared" si="66"/>
        <v>3203.5650000000001</v>
      </c>
      <c r="G116" s="117">
        <f>RCFs!C$5</f>
        <v>12.563000000000001</v>
      </c>
      <c r="H116" s="46">
        <f t="shared" si="67"/>
        <v>3203.5650000000001</v>
      </c>
      <c r="I116" s="117">
        <f>RCFs!C$5</f>
        <v>12.563000000000001</v>
      </c>
      <c r="J116" s="111">
        <f t="shared" si="81"/>
        <v>3523.9</v>
      </c>
      <c r="K116" s="111">
        <f t="shared" si="81"/>
        <v>4324.8</v>
      </c>
      <c r="L116" s="111">
        <f t="shared" si="81"/>
        <v>4805.3</v>
      </c>
      <c r="M116" s="111">
        <f t="shared" si="81"/>
        <v>6407.1</v>
      </c>
      <c r="N116" s="111">
        <f t="shared" si="81"/>
        <v>6887.7</v>
      </c>
      <c r="O116" s="43">
        <f t="shared" si="68"/>
        <v>3144.1</v>
      </c>
      <c r="P116" s="121">
        <f>RCFs!C$7</f>
        <v>12.33</v>
      </c>
      <c r="Q116" s="111">
        <f t="shared" si="82"/>
        <v>4087.3</v>
      </c>
      <c r="R116" s="111">
        <f t="shared" si="82"/>
        <v>4716.1000000000004</v>
      </c>
      <c r="S116" s="43">
        <f t="shared" si="69"/>
        <v>3110.7</v>
      </c>
      <c r="T116" s="121">
        <f>RCFs!C$9</f>
        <v>12.199</v>
      </c>
      <c r="U116" s="43">
        <f t="shared" si="70"/>
        <v>3110.7</v>
      </c>
      <c r="V116" s="121">
        <f t="shared" si="71"/>
        <v>12.199</v>
      </c>
      <c r="W116" s="111">
        <f t="shared" si="62"/>
        <v>3421.7</v>
      </c>
      <c r="X116" s="111">
        <f t="shared" si="62"/>
        <v>4261.6000000000004</v>
      </c>
      <c r="Y116" s="111">
        <f t="shared" si="62"/>
        <v>5039.3</v>
      </c>
      <c r="Z116" s="111">
        <f t="shared" si="62"/>
        <v>4572.7</v>
      </c>
      <c r="AA116" s="111">
        <f t="shared" si="62"/>
        <v>6750.2</v>
      </c>
      <c r="AB116" s="111">
        <f t="shared" si="62"/>
        <v>9332.1</v>
      </c>
      <c r="AC116" s="43">
        <f t="shared" si="72"/>
        <v>3146.7</v>
      </c>
      <c r="AD116" s="121">
        <f>RCFs!C$13</f>
        <v>12.34</v>
      </c>
      <c r="AE116" s="111">
        <f t="shared" si="84"/>
        <v>5192.1000000000004</v>
      </c>
      <c r="AF116" s="111">
        <f t="shared" si="84"/>
        <v>6608.1</v>
      </c>
      <c r="AG116" s="111">
        <f t="shared" si="84"/>
        <v>9440.1</v>
      </c>
      <c r="AH116" s="43">
        <f t="shared" si="73"/>
        <v>3177.3</v>
      </c>
      <c r="AI116" s="121">
        <f>RCFs!C$31</f>
        <v>12.46</v>
      </c>
      <c r="AJ116" s="43">
        <f t="shared" si="74"/>
        <v>0</v>
      </c>
      <c r="AK116" s="121"/>
      <c r="AL116" s="43">
        <f t="shared" si="75"/>
        <v>3270.3</v>
      </c>
      <c r="AM116" s="121">
        <f>RCFs!C$33</f>
        <v>12.824999999999999</v>
      </c>
      <c r="AN116" s="111">
        <f t="shared" si="64"/>
        <v>4720.1000000000004</v>
      </c>
      <c r="AO116" s="43">
        <f t="shared" si="76"/>
        <v>3294.6</v>
      </c>
      <c r="AP116" s="121">
        <f>RCFs!C$35</f>
        <v>12.92</v>
      </c>
      <c r="AQ116" s="111">
        <f t="shared" si="83"/>
        <v>3953.5</v>
      </c>
      <c r="AR116" s="111">
        <f t="shared" si="83"/>
        <v>4447.7</v>
      </c>
      <c r="AS116" s="43">
        <f t="shared" si="77"/>
        <v>3343</v>
      </c>
      <c r="AT116" s="121">
        <f>RCFs!C$37</f>
        <v>13.11</v>
      </c>
      <c r="AU116" s="43">
        <f t="shared" si="78"/>
        <v>3276.7</v>
      </c>
      <c r="AV116" s="121">
        <f>RCFs!C$39</f>
        <v>12.85</v>
      </c>
      <c r="AW116" s="43">
        <f t="shared" si="79"/>
        <v>3233.9</v>
      </c>
      <c r="AX116" s="121">
        <f>RCFs!C$41</f>
        <v>12.682</v>
      </c>
    </row>
    <row r="117" spans="1:50" s="64" customFormat="1" ht="25.5" x14ac:dyDescent="0.2">
      <c r="A117" s="51">
        <v>1778</v>
      </c>
      <c r="B117" s="49" t="s">
        <v>170</v>
      </c>
      <c r="C117" s="50">
        <v>105.9</v>
      </c>
      <c r="D117" s="43">
        <f t="shared" si="65"/>
        <v>4625.6000000000004</v>
      </c>
      <c r="E117" s="117">
        <f>RCFs!C$43</f>
        <v>43.679000000000002</v>
      </c>
      <c r="F117" s="46">
        <f t="shared" si="66"/>
        <v>1330.4217000000001</v>
      </c>
      <c r="G117" s="117">
        <f>RCFs!C$5</f>
        <v>12.563000000000001</v>
      </c>
      <c r="H117" s="46">
        <f t="shared" si="67"/>
        <v>1330.4217000000001</v>
      </c>
      <c r="I117" s="117">
        <f>RCFs!C$5</f>
        <v>12.563000000000001</v>
      </c>
      <c r="J117" s="111">
        <f t="shared" si="81"/>
        <v>1463.5</v>
      </c>
      <c r="K117" s="111">
        <f t="shared" si="81"/>
        <v>1796.1</v>
      </c>
      <c r="L117" s="111">
        <f t="shared" si="81"/>
        <v>1995.6</v>
      </c>
      <c r="M117" s="111">
        <f t="shared" si="81"/>
        <v>2660.8</v>
      </c>
      <c r="N117" s="111">
        <f t="shared" si="81"/>
        <v>2860.4</v>
      </c>
      <c r="O117" s="43">
        <f t="shared" si="68"/>
        <v>1305.7</v>
      </c>
      <c r="P117" s="121">
        <f>RCFs!C$7</f>
        <v>12.33</v>
      </c>
      <c r="Q117" s="111">
        <f t="shared" si="82"/>
        <v>1697.4</v>
      </c>
      <c r="R117" s="111">
        <f t="shared" si="82"/>
        <v>1958.5</v>
      </c>
      <c r="S117" s="43">
        <f t="shared" si="69"/>
        <v>1291.8</v>
      </c>
      <c r="T117" s="121">
        <f>RCFs!C$9</f>
        <v>12.199</v>
      </c>
      <c r="U117" s="43">
        <f t="shared" si="70"/>
        <v>1291.8</v>
      </c>
      <c r="V117" s="121">
        <f t="shared" si="71"/>
        <v>12.199</v>
      </c>
      <c r="W117" s="111">
        <f t="shared" si="62"/>
        <v>1420.9</v>
      </c>
      <c r="X117" s="111">
        <f t="shared" si="62"/>
        <v>1769.7</v>
      </c>
      <c r="Y117" s="111">
        <f t="shared" si="62"/>
        <v>2092.6999999999998</v>
      </c>
      <c r="Z117" s="111">
        <f t="shared" si="62"/>
        <v>1898.9</v>
      </c>
      <c r="AA117" s="111">
        <f t="shared" si="62"/>
        <v>2803.2</v>
      </c>
      <c r="AB117" s="111">
        <f t="shared" si="62"/>
        <v>3875.4</v>
      </c>
      <c r="AC117" s="43">
        <f t="shared" si="72"/>
        <v>1306.8</v>
      </c>
      <c r="AD117" s="121">
        <f>RCFs!C$13</f>
        <v>12.34</v>
      </c>
      <c r="AE117" s="111">
        <f t="shared" si="84"/>
        <v>2156.1999999999998</v>
      </c>
      <c r="AF117" s="111">
        <f t="shared" si="84"/>
        <v>2744.3</v>
      </c>
      <c r="AG117" s="111">
        <f t="shared" si="84"/>
        <v>3920.4</v>
      </c>
      <c r="AH117" s="43">
        <f t="shared" si="73"/>
        <v>1319.5</v>
      </c>
      <c r="AI117" s="121">
        <f>RCFs!C$31</f>
        <v>12.46</v>
      </c>
      <c r="AJ117" s="43">
        <f t="shared" si="74"/>
        <v>0</v>
      </c>
      <c r="AK117" s="121"/>
      <c r="AL117" s="43">
        <f t="shared" si="75"/>
        <v>1358.1</v>
      </c>
      <c r="AM117" s="121">
        <f>RCFs!C$33</f>
        <v>12.824999999999999</v>
      </c>
      <c r="AN117" s="111">
        <f t="shared" si="64"/>
        <v>1960.2</v>
      </c>
      <c r="AO117" s="43">
        <f t="shared" si="76"/>
        <v>1368.2</v>
      </c>
      <c r="AP117" s="121">
        <f>RCFs!C$35</f>
        <v>12.92</v>
      </c>
      <c r="AQ117" s="111">
        <f t="shared" si="83"/>
        <v>1641.8</v>
      </c>
      <c r="AR117" s="111">
        <f t="shared" si="83"/>
        <v>1847</v>
      </c>
      <c r="AS117" s="43">
        <f t="shared" si="77"/>
        <v>1388.3</v>
      </c>
      <c r="AT117" s="121">
        <f>RCFs!C$37</f>
        <v>13.11</v>
      </c>
      <c r="AU117" s="43">
        <f t="shared" si="78"/>
        <v>1360.8</v>
      </c>
      <c r="AV117" s="121">
        <f>RCFs!C$39</f>
        <v>12.85</v>
      </c>
      <c r="AW117" s="43">
        <f t="shared" si="79"/>
        <v>1343</v>
      </c>
      <c r="AX117" s="121">
        <f>RCFs!C$41</f>
        <v>12.682</v>
      </c>
    </row>
    <row r="118" spans="1:50" s="64" customFormat="1" x14ac:dyDescent="0.2">
      <c r="A118" s="51">
        <v>1789</v>
      </c>
      <c r="B118" s="49" t="s">
        <v>135</v>
      </c>
      <c r="C118" s="50">
        <v>704.8</v>
      </c>
      <c r="D118" s="43">
        <f t="shared" si="65"/>
        <v>30785</v>
      </c>
      <c r="E118" s="117">
        <f>RCFs!C$43</f>
        <v>43.679000000000002</v>
      </c>
      <c r="F118" s="46">
        <f t="shared" si="66"/>
        <v>8854.402399999999</v>
      </c>
      <c r="G118" s="117">
        <f>RCFs!C$5</f>
        <v>12.563000000000001</v>
      </c>
      <c r="H118" s="46">
        <f t="shared" si="67"/>
        <v>8854.402399999999</v>
      </c>
      <c r="I118" s="117">
        <f>RCFs!C$5</f>
        <v>12.563000000000001</v>
      </c>
      <c r="J118" s="111">
        <f t="shared" si="81"/>
        <v>9739.7999999999993</v>
      </c>
      <c r="K118" s="111">
        <f t="shared" si="81"/>
        <v>11953.4</v>
      </c>
      <c r="L118" s="111">
        <f t="shared" si="81"/>
        <v>13281.6</v>
      </c>
      <c r="M118" s="111">
        <f t="shared" si="81"/>
        <v>17708.8</v>
      </c>
      <c r="N118" s="111">
        <f t="shared" si="81"/>
        <v>19037</v>
      </c>
      <c r="O118" s="43">
        <f t="shared" si="68"/>
        <v>8690.1</v>
      </c>
      <c r="P118" s="121">
        <f>RCFs!C$7</f>
        <v>12.33</v>
      </c>
      <c r="Q118" s="111">
        <f t="shared" si="82"/>
        <v>11297.1</v>
      </c>
      <c r="R118" s="111">
        <f t="shared" si="82"/>
        <v>13035.1</v>
      </c>
      <c r="S118" s="43">
        <f t="shared" si="69"/>
        <v>8597.7999999999993</v>
      </c>
      <c r="T118" s="121">
        <f>RCFs!C$9</f>
        <v>12.199</v>
      </c>
      <c r="U118" s="43">
        <f t="shared" si="70"/>
        <v>8597.7999999999993</v>
      </c>
      <c r="V118" s="121">
        <f t="shared" si="71"/>
        <v>12.199</v>
      </c>
      <c r="W118" s="111">
        <f t="shared" si="62"/>
        <v>9457.5</v>
      </c>
      <c r="X118" s="111">
        <f t="shared" si="62"/>
        <v>11778.9</v>
      </c>
      <c r="Y118" s="111">
        <f t="shared" si="62"/>
        <v>13928.4</v>
      </c>
      <c r="Z118" s="111">
        <f t="shared" si="62"/>
        <v>12638.7</v>
      </c>
      <c r="AA118" s="111">
        <f t="shared" si="62"/>
        <v>18657.2</v>
      </c>
      <c r="AB118" s="111">
        <f t="shared" si="62"/>
        <v>25793.4</v>
      </c>
      <c r="AC118" s="43">
        <f t="shared" si="72"/>
        <v>8697.2000000000007</v>
      </c>
      <c r="AD118" s="121">
        <f>RCFs!C$13</f>
        <v>12.34</v>
      </c>
      <c r="AE118" s="111">
        <f t="shared" si="84"/>
        <v>14350.4</v>
      </c>
      <c r="AF118" s="111">
        <f t="shared" si="84"/>
        <v>18264.099999999999</v>
      </c>
      <c r="AG118" s="111">
        <f t="shared" si="84"/>
        <v>26091.599999999999</v>
      </c>
      <c r="AH118" s="43">
        <f t="shared" si="73"/>
        <v>8781.7999999999993</v>
      </c>
      <c r="AI118" s="121">
        <f>RCFs!C$31</f>
        <v>12.46</v>
      </c>
      <c r="AJ118" s="43">
        <f t="shared" si="74"/>
        <v>0</v>
      </c>
      <c r="AK118" s="121"/>
      <c r="AL118" s="43">
        <f t="shared" si="75"/>
        <v>9039</v>
      </c>
      <c r="AM118" s="121">
        <f>RCFs!C$33</f>
        <v>12.824999999999999</v>
      </c>
      <c r="AN118" s="111">
        <f t="shared" si="64"/>
        <v>13045.8</v>
      </c>
      <c r="AO118" s="43">
        <f t="shared" si="76"/>
        <v>9106</v>
      </c>
      <c r="AP118" s="121">
        <f>RCFs!C$35</f>
        <v>12.92</v>
      </c>
      <c r="AQ118" s="111">
        <f t="shared" si="83"/>
        <v>10927.2</v>
      </c>
      <c r="AR118" s="111">
        <f t="shared" si="83"/>
        <v>12293.1</v>
      </c>
      <c r="AS118" s="43">
        <f t="shared" si="77"/>
        <v>9239.9</v>
      </c>
      <c r="AT118" s="121">
        <f>RCFs!C$37</f>
        <v>13.11</v>
      </c>
      <c r="AU118" s="43">
        <f t="shared" si="78"/>
        <v>9056.6</v>
      </c>
      <c r="AV118" s="121">
        <f>RCFs!C$39</f>
        <v>12.85</v>
      </c>
      <c r="AW118" s="43">
        <f t="shared" si="79"/>
        <v>8938.2000000000007</v>
      </c>
      <c r="AX118" s="121">
        <f>RCFs!C$41</f>
        <v>12.682</v>
      </c>
    </row>
    <row r="119" spans="1:50" s="64" customFormat="1" ht="25.5" x14ac:dyDescent="0.2">
      <c r="A119" s="51">
        <v>1807</v>
      </c>
      <c r="B119" s="49" t="s">
        <v>136</v>
      </c>
      <c r="C119" s="63">
        <v>45</v>
      </c>
      <c r="D119" s="43">
        <f t="shared" si="65"/>
        <v>1965.6</v>
      </c>
      <c r="E119" s="117">
        <f>RCFs!C$43</f>
        <v>43.679000000000002</v>
      </c>
      <c r="F119" s="46">
        <f t="shared" si="66"/>
        <v>565.33500000000004</v>
      </c>
      <c r="G119" s="117">
        <f>RCFs!C$5</f>
        <v>12.563000000000001</v>
      </c>
      <c r="H119" s="46">
        <f t="shared" si="67"/>
        <v>565.33500000000004</v>
      </c>
      <c r="I119" s="117">
        <f>RCFs!C$5</f>
        <v>12.563000000000001</v>
      </c>
      <c r="J119" s="111">
        <f t="shared" si="81"/>
        <v>621.9</v>
      </c>
      <c r="K119" s="111">
        <f t="shared" si="81"/>
        <v>763.2</v>
      </c>
      <c r="L119" s="111">
        <f t="shared" si="81"/>
        <v>848</v>
      </c>
      <c r="M119" s="111">
        <f t="shared" si="81"/>
        <v>1130.7</v>
      </c>
      <c r="N119" s="111">
        <f t="shared" si="81"/>
        <v>1215.5</v>
      </c>
      <c r="O119" s="43">
        <f t="shared" si="68"/>
        <v>554.79999999999995</v>
      </c>
      <c r="P119" s="121">
        <f>RCFs!C$7</f>
        <v>12.33</v>
      </c>
      <c r="Q119" s="111">
        <f t="shared" si="82"/>
        <v>721.2</v>
      </c>
      <c r="R119" s="111">
        <f t="shared" si="82"/>
        <v>832.2</v>
      </c>
      <c r="S119" s="43">
        <f t="shared" si="69"/>
        <v>548.9</v>
      </c>
      <c r="T119" s="121">
        <f>RCFs!C$9</f>
        <v>12.199</v>
      </c>
      <c r="U119" s="43">
        <f t="shared" si="70"/>
        <v>548.9</v>
      </c>
      <c r="V119" s="121">
        <f t="shared" si="71"/>
        <v>12.199</v>
      </c>
      <c r="W119" s="111">
        <f t="shared" si="62"/>
        <v>603.70000000000005</v>
      </c>
      <c r="X119" s="111">
        <f t="shared" si="62"/>
        <v>751.9</v>
      </c>
      <c r="Y119" s="111">
        <f t="shared" si="62"/>
        <v>889.2</v>
      </c>
      <c r="Z119" s="111">
        <f t="shared" si="62"/>
        <v>806.8</v>
      </c>
      <c r="AA119" s="111">
        <f t="shared" si="62"/>
        <v>1191.0999999999999</v>
      </c>
      <c r="AB119" s="111">
        <f t="shared" si="62"/>
        <v>1646.7</v>
      </c>
      <c r="AC119" s="43">
        <f t="shared" si="72"/>
        <v>555.29999999999995</v>
      </c>
      <c r="AD119" s="121">
        <f>RCFs!C$13</f>
        <v>12.34</v>
      </c>
      <c r="AE119" s="111">
        <f t="shared" si="84"/>
        <v>916.2</v>
      </c>
      <c r="AF119" s="111">
        <f t="shared" si="84"/>
        <v>1166.0999999999999</v>
      </c>
      <c r="AG119" s="111">
        <f t="shared" si="84"/>
        <v>1665.9</v>
      </c>
      <c r="AH119" s="43">
        <f t="shared" si="73"/>
        <v>560.70000000000005</v>
      </c>
      <c r="AI119" s="121">
        <f>RCFs!C$31</f>
        <v>12.46</v>
      </c>
      <c r="AJ119" s="43">
        <f t="shared" si="74"/>
        <v>0</v>
      </c>
      <c r="AK119" s="121"/>
      <c r="AL119" s="43">
        <f t="shared" si="75"/>
        <v>577.1</v>
      </c>
      <c r="AM119" s="121">
        <f>RCFs!C$33</f>
        <v>12.824999999999999</v>
      </c>
      <c r="AN119" s="111">
        <f t="shared" si="64"/>
        <v>833</v>
      </c>
      <c r="AO119" s="43">
        <f t="shared" si="76"/>
        <v>581.4</v>
      </c>
      <c r="AP119" s="121">
        <f>RCFs!C$35</f>
        <v>12.92</v>
      </c>
      <c r="AQ119" s="111">
        <f t="shared" si="83"/>
        <v>697.6</v>
      </c>
      <c r="AR119" s="111">
        <f t="shared" si="83"/>
        <v>784.8</v>
      </c>
      <c r="AS119" s="43">
        <f t="shared" si="77"/>
        <v>589.9</v>
      </c>
      <c r="AT119" s="121">
        <f>RCFs!C$37</f>
        <v>13.11</v>
      </c>
      <c r="AU119" s="43">
        <f t="shared" si="78"/>
        <v>578.20000000000005</v>
      </c>
      <c r="AV119" s="121">
        <f>RCFs!C$39</f>
        <v>12.85</v>
      </c>
      <c r="AW119" s="43">
        <f t="shared" si="79"/>
        <v>570.6</v>
      </c>
      <c r="AX119" s="121">
        <f>RCFs!C$41</f>
        <v>12.682</v>
      </c>
    </row>
    <row r="120" spans="1:50" s="64" customFormat="1" x14ac:dyDescent="0.2">
      <c r="A120" s="51">
        <v>1809</v>
      </c>
      <c r="B120" s="49" t="s">
        <v>137</v>
      </c>
      <c r="C120" s="63">
        <v>196</v>
      </c>
      <c r="D120" s="43">
        <f t="shared" si="65"/>
        <v>8561.1</v>
      </c>
      <c r="E120" s="117">
        <f>RCFs!C$43</f>
        <v>43.679000000000002</v>
      </c>
      <c r="F120" s="46">
        <f t="shared" si="66"/>
        <v>2462.348</v>
      </c>
      <c r="G120" s="117">
        <f>RCFs!C$5</f>
        <v>12.563000000000001</v>
      </c>
      <c r="H120" s="46">
        <f t="shared" si="67"/>
        <v>2462.348</v>
      </c>
      <c r="I120" s="117">
        <f>RCFs!C$5</f>
        <v>12.563000000000001</v>
      </c>
      <c r="J120" s="111">
        <f t="shared" si="81"/>
        <v>2708.6</v>
      </c>
      <c r="K120" s="111">
        <f t="shared" si="81"/>
        <v>3324.2</v>
      </c>
      <c r="L120" s="111">
        <f t="shared" si="81"/>
        <v>3693.5</v>
      </c>
      <c r="M120" s="111">
        <f t="shared" si="81"/>
        <v>4924.7</v>
      </c>
      <c r="N120" s="111">
        <f t="shared" si="81"/>
        <v>5294</v>
      </c>
      <c r="O120" s="43">
        <f t="shared" si="68"/>
        <v>2416.6</v>
      </c>
      <c r="P120" s="121">
        <f>RCFs!C$7</f>
        <v>12.33</v>
      </c>
      <c r="Q120" s="111">
        <f t="shared" si="82"/>
        <v>3141.5</v>
      </c>
      <c r="R120" s="111">
        <f t="shared" si="82"/>
        <v>3624.9</v>
      </c>
      <c r="S120" s="43">
        <f t="shared" si="69"/>
        <v>2391</v>
      </c>
      <c r="T120" s="121">
        <f>RCFs!C$9</f>
        <v>12.199</v>
      </c>
      <c r="U120" s="43">
        <f t="shared" si="70"/>
        <v>2391</v>
      </c>
      <c r="V120" s="121">
        <f t="shared" si="71"/>
        <v>12.199</v>
      </c>
      <c r="W120" s="111">
        <f t="shared" si="62"/>
        <v>2630.1</v>
      </c>
      <c r="X120" s="111">
        <f t="shared" si="62"/>
        <v>3275.6</v>
      </c>
      <c r="Y120" s="111">
        <f t="shared" si="62"/>
        <v>3873.4</v>
      </c>
      <c r="Z120" s="111">
        <f t="shared" si="62"/>
        <v>3514.7</v>
      </c>
      <c r="AA120" s="111">
        <f t="shared" si="62"/>
        <v>5188.3999999999996</v>
      </c>
      <c r="AB120" s="111">
        <f t="shared" si="62"/>
        <v>7173</v>
      </c>
      <c r="AC120" s="43">
        <f t="shared" si="72"/>
        <v>2418.6</v>
      </c>
      <c r="AD120" s="121">
        <f>RCFs!C$13</f>
        <v>12.34</v>
      </c>
      <c r="AE120" s="111">
        <f t="shared" si="84"/>
        <v>3990.7</v>
      </c>
      <c r="AF120" s="111">
        <f t="shared" si="84"/>
        <v>5079.1000000000004</v>
      </c>
      <c r="AG120" s="111">
        <f t="shared" si="84"/>
        <v>7255.8</v>
      </c>
      <c r="AH120" s="43">
        <f t="shared" si="73"/>
        <v>2442.1</v>
      </c>
      <c r="AI120" s="121">
        <f>RCFs!C$31</f>
        <v>12.46</v>
      </c>
      <c r="AJ120" s="43">
        <f t="shared" si="74"/>
        <v>0</v>
      </c>
      <c r="AK120" s="121"/>
      <c r="AL120" s="43">
        <f t="shared" si="75"/>
        <v>2513.6999999999998</v>
      </c>
      <c r="AM120" s="121">
        <f>RCFs!C$33</f>
        <v>12.824999999999999</v>
      </c>
      <c r="AN120" s="111">
        <f t="shared" si="64"/>
        <v>3627.9</v>
      </c>
      <c r="AO120" s="43">
        <f t="shared" si="76"/>
        <v>2532.3000000000002</v>
      </c>
      <c r="AP120" s="121">
        <f>RCFs!C$35</f>
        <v>12.92</v>
      </c>
      <c r="AQ120" s="111">
        <f t="shared" si="83"/>
        <v>3038.7</v>
      </c>
      <c r="AR120" s="111">
        <f t="shared" si="83"/>
        <v>3418.6</v>
      </c>
      <c r="AS120" s="43">
        <f t="shared" si="77"/>
        <v>2569.5</v>
      </c>
      <c r="AT120" s="121">
        <f>RCFs!C$37</f>
        <v>13.11</v>
      </c>
      <c r="AU120" s="43">
        <f t="shared" si="78"/>
        <v>2518.6</v>
      </c>
      <c r="AV120" s="121">
        <f>RCFs!C$39</f>
        <v>12.85</v>
      </c>
      <c r="AW120" s="43">
        <f t="shared" si="79"/>
        <v>2485.6</v>
      </c>
      <c r="AX120" s="121">
        <f>RCFs!C$41</f>
        <v>12.682</v>
      </c>
    </row>
    <row r="121" spans="1:50" s="64" customFormat="1" ht="25.5" x14ac:dyDescent="0.2">
      <c r="A121" s="51">
        <v>1810</v>
      </c>
      <c r="B121" s="49" t="s">
        <v>138</v>
      </c>
      <c r="C121" s="50">
        <v>350</v>
      </c>
      <c r="D121" s="43">
        <f t="shared" si="65"/>
        <v>15287.7</v>
      </c>
      <c r="E121" s="117">
        <f>RCFs!C$43</f>
        <v>43.679000000000002</v>
      </c>
      <c r="F121" s="46">
        <f t="shared" si="66"/>
        <v>4397.05</v>
      </c>
      <c r="G121" s="117">
        <f>RCFs!C$5</f>
        <v>12.563000000000001</v>
      </c>
      <c r="H121" s="46">
        <f t="shared" si="67"/>
        <v>4397.05</v>
      </c>
      <c r="I121" s="117">
        <f>RCFs!C$5</f>
        <v>12.563000000000001</v>
      </c>
      <c r="J121" s="111">
        <f t="shared" ref="J121:N130" si="85">ROUND($C121*$I121*J$6,1)</f>
        <v>4836.8</v>
      </c>
      <c r="K121" s="111">
        <f t="shared" si="85"/>
        <v>5936</v>
      </c>
      <c r="L121" s="111">
        <f t="shared" si="85"/>
        <v>6595.6</v>
      </c>
      <c r="M121" s="111">
        <f t="shared" si="85"/>
        <v>8794.1</v>
      </c>
      <c r="N121" s="111">
        <f t="shared" si="85"/>
        <v>9453.7000000000007</v>
      </c>
      <c r="O121" s="43">
        <f t="shared" si="68"/>
        <v>4315.5</v>
      </c>
      <c r="P121" s="121">
        <f>RCFs!C$7</f>
        <v>12.33</v>
      </c>
      <c r="Q121" s="111">
        <f t="shared" si="82"/>
        <v>5610.1</v>
      </c>
      <c r="R121" s="111">
        <f t="shared" si="82"/>
        <v>6473.2</v>
      </c>
      <c r="S121" s="43">
        <f t="shared" si="69"/>
        <v>4269.6000000000004</v>
      </c>
      <c r="T121" s="121">
        <f>RCFs!C$9</f>
        <v>12.199</v>
      </c>
      <c r="U121" s="43">
        <f t="shared" si="70"/>
        <v>4269.6000000000004</v>
      </c>
      <c r="V121" s="121">
        <f t="shared" si="71"/>
        <v>12.199</v>
      </c>
      <c r="W121" s="111">
        <f t="shared" si="62"/>
        <v>4696.5</v>
      </c>
      <c r="X121" s="111">
        <f t="shared" si="62"/>
        <v>5849.3</v>
      </c>
      <c r="Y121" s="111">
        <f t="shared" si="62"/>
        <v>6916.7</v>
      </c>
      <c r="Z121" s="111">
        <f t="shared" si="62"/>
        <v>6276.3</v>
      </c>
      <c r="AA121" s="111">
        <f t="shared" si="62"/>
        <v>9265</v>
      </c>
      <c r="AB121" s="111">
        <f t="shared" si="62"/>
        <v>12808.8</v>
      </c>
      <c r="AC121" s="43">
        <f t="shared" si="72"/>
        <v>4319</v>
      </c>
      <c r="AD121" s="121">
        <f>RCFs!C$13</f>
        <v>12.34</v>
      </c>
      <c r="AE121" s="111">
        <f t="shared" si="84"/>
        <v>7126.4</v>
      </c>
      <c r="AF121" s="111">
        <f t="shared" si="84"/>
        <v>9069.9</v>
      </c>
      <c r="AG121" s="111">
        <f t="shared" si="84"/>
        <v>12957</v>
      </c>
      <c r="AH121" s="43">
        <f t="shared" si="73"/>
        <v>4361</v>
      </c>
      <c r="AI121" s="121">
        <f>RCFs!C$31</f>
        <v>12.46</v>
      </c>
      <c r="AJ121" s="43">
        <f t="shared" si="74"/>
        <v>0</v>
      </c>
      <c r="AK121" s="121"/>
      <c r="AL121" s="43">
        <f t="shared" si="75"/>
        <v>4488.7</v>
      </c>
      <c r="AM121" s="121">
        <f>RCFs!C$33</f>
        <v>12.824999999999999</v>
      </c>
      <c r="AN121" s="111">
        <f t="shared" si="64"/>
        <v>6478.5</v>
      </c>
      <c r="AO121" s="43">
        <f t="shared" si="76"/>
        <v>4522</v>
      </c>
      <c r="AP121" s="121">
        <f>RCFs!C$35</f>
        <v>12.92</v>
      </c>
      <c r="AQ121" s="111">
        <f t="shared" si="83"/>
        <v>5426.4</v>
      </c>
      <c r="AR121" s="111">
        <f t="shared" si="83"/>
        <v>6104.7</v>
      </c>
      <c r="AS121" s="43">
        <f t="shared" si="77"/>
        <v>4588.5</v>
      </c>
      <c r="AT121" s="121">
        <f>RCFs!C$37</f>
        <v>13.11</v>
      </c>
      <c r="AU121" s="43">
        <f t="shared" si="78"/>
        <v>4497.5</v>
      </c>
      <c r="AV121" s="121">
        <f>RCFs!C$39</f>
        <v>12.85</v>
      </c>
      <c r="AW121" s="43">
        <f t="shared" si="79"/>
        <v>4438.7</v>
      </c>
      <c r="AX121" s="121">
        <f>RCFs!C$41</f>
        <v>12.682</v>
      </c>
    </row>
    <row r="122" spans="1:50" s="64" customFormat="1" ht="25.5" x14ac:dyDescent="0.2">
      <c r="A122" s="51">
        <v>1815</v>
      </c>
      <c r="B122" s="49" t="s">
        <v>139</v>
      </c>
      <c r="C122" s="63">
        <v>248.4</v>
      </c>
      <c r="D122" s="43">
        <f t="shared" si="65"/>
        <v>10849.9</v>
      </c>
      <c r="E122" s="117">
        <f>RCFs!C$43</f>
        <v>43.679000000000002</v>
      </c>
      <c r="F122" s="46">
        <f t="shared" si="66"/>
        <v>3120.6492000000003</v>
      </c>
      <c r="G122" s="117">
        <f>RCFs!C$5</f>
        <v>12.563000000000001</v>
      </c>
      <c r="H122" s="46">
        <f t="shared" si="67"/>
        <v>3120.6492000000003</v>
      </c>
      <c r="I122" s="117">
        <f>RCFs!C$5</f>
        <v>12.563000000000001</v>
      </c>
      <c r="J122" s="111">
        <f t="shared" si="85"/>
        <v>3432.7</v>
      </c>
      <c r="K122" s="111">
        <f t="shared" si="85"/>
        <v>4212.8999999999996</v>
      </c>
      <c r="L122" s="111">
        <f t="shared" si="85"/>
        <v>4681</v>
      </c>
      <c r="M122" s="111">
        <f t="shared" si="85"/>
        <v>6241.3</v>
      </c>
      <c r="N122" s="111">
        <f t="shared" si="85"/>
        <v>6709.4</v>
      </c>
      <c r="O122" s="43">
        <f t="shared" si="68"/>
        <v>3062.7</v>
      </c>
      <c r="P122" s="121">
        <f>RCFs!C$7</f>
        <v>12.33</v>
      </c>
      <c r="Q122" s="111">
        <f t="shared" si="82"/>
        <v>3981.5</v>
      </c>
      <c r="R122" s="111">
        <f t="shared" si="82"/>
        <v>4594</v>
      </c>
      <c r="S122" s="43">
        <f t="shared" si="69"/>
        <v>3030.2</v>
      </c>
      <c r="T122" s="121">
        <f>RCFs!C$9</f>
        <v>12.199</v>
      </c>
      <c r="U122" s="43">
        <f t="shared" si="70"/>
        <v>3030.2</v>
      </c>
      <c r="V122" s="121">
        <f t="shared" si="71"/>
        <v>12.199</v>
      </c>
      <c r="W122" s="111">
        <f t="shared" si="62"/>
        <v>3333.2</v>
      </c>
      <c r="X122" s="111">
        <f t="shared" si="62"/>
        <v>4151.3</v>
      </c>
      <c r="Y122" s="111">
        <f t="shared" si="62"/>
        <v>4908.8999999999996</v>
      </c>
      <c r="Z122" s="111">
        <f t="shared" si="62"/>
        <v>4454.3</v>
      </c>
      <c r="AA122" s="111">
        <f t="shared" si="62"/>
        <v>6575.5</v>
      </c>
      <c r="AB122" s="111">
        <f t="shared" si="62"/>
        <v>9090.6</v>
      </c>
      <c r="AC122" s="43">
        <f t="shared" si="72"/>
        <v>3065.2</v>
      </c>
      <c r="AD122" s="121">
        <f>RCFs!C$13</f>
        <v>12.34</v>
      </c>
      <c r="AE122" s="111">
        <f t="shared" si="84"/>
        <v>5057.6000000000004</v>
      </c>
      <c r="AF122" s="111">
        <f t="shared" si="84"/>
        <v>6436.9</v>
      </c>
      <c r="AG122" s="111">
        <f t="shared" si="84"/>
        <v>9195.6</v>
      </c>
      <c r="AH122" s="43">
        <f t="shared" si="73"/>
        <v>3095</v>
      </c>
      <c r="AI122" s="121">
        <f>RCFs!C$31</f>
        <v>12.46</v>
      </c>
      <c r="AJ122" s="43">
        <f t="shared" si="74"/>
        <v>0</v>
      </c>
      <c r="AK122" s="121"/>
      <c r="AL122" s="43">
        <f t="shared" si="75"/>
        <v>3185.7</v>
      </c>
      <c r="AM122" s="121">
        <f>RCFs!C$33</f>
        <v>12.824999999999999</v>
      </c>
      <c r="AN122" s="111">
        <f t="shared" si="64"/>
        <v>4597.8</v>
      </c>
      <c r="AO122" s="43">
        <f t="shared" si="76"/>
        <v>3209.3</v>
      </c>
      <c r="AP122" s="121">
        <f>RCFs!C$35</f>
        <v>12.92</v>
      </c>
      <c r="AQ122" s="111">
        <f t="shared" si="83"/>
        <v>3851.1</v>
      </c>
      <c r="AR122" s="111">
        <f t="shared" si="83"/>
        <v>4332.5</v>
      </c>
      <c r="AS122" s="43">
        <f t="shared" si="77"/>
        <v>3256.5</v>
      </c>
      <c r="AT122" s="121">
        <f>RCFs!C$37</f>
        <v>13.11</v>
      </c>
      <c r="AU122" s="43">
        <f t="shared" si="78"/>
        <v>3191.9</v>
      </c>
      <c r="AV122" s="121">
        <f>RCFs!C$39</f>
        <v>12.85</v>
      </c>
      <c r="AW122" s="43">
        <f t="shared" si="79"/>
        <v>3150.2</v>
      </c>
      <c r="AX122" s="121">
        <f>RCFs!C$41</f>
        <v>12.682</v>
      </c>
    </row>
    <row r="123" spans="1:50" s="64" customFormat="1" x14ac:dyDescent="0.2">
      <c r="A123" s="51">
        <v>1819</v>
      </c>
      <c r="B123" s="49" t="s">
        <v>140</v>
      </c>
      <c r="C123" s="63">
        <v>125</v>
      </c>
      <c r="D123" s="43">
        <f t="shared" si="65"/>
        <v>5459.9</v>
      </c>
      <c r="E123" s="117">
        <f>RCFs!C$43</f>
        <v>43.679000000000002</v>
      </c>
      <c r="F123" s="46">
        <f t="shared" si="66"/>
        <v>1570.375</v>
      </c>
      <c r="G123" s="117">
        <f>RCFs!C$5</f>
        <v>12.563000000000001</v>
      </c>
      <c r="H123" s="46">
        <f t="shared" si="67"/>
        <v>1570.375</v>
      </c>
      <c r="I123" s="117">
        <f>RCFs!C$5</f>
        <v>12.563000000000001</v>
      </c>
      <c r="J123" s="111">
        <f t="shared" si="85"/>
        <v>1727.4</v>
      </c>
      <c r="K123" s="111">
        <f t="shared" si="85"/>
        <v>2120</v>
      </c>
      <c r="L123" s="111">
        <f t="shared" si="85"/>
        <v>2355.6</v>
      </c>
      <c r="M123" s="111">
        <f t="shared" si="85"/>
        <v>3140.8</v>
      </c>
      <c r="N123" s="111">
        <f t="shared" si="85"/>
        <v>3376.3</v>
      </c>
      <c r="O123" s="43">
        <f t="shared" si="68"/>
        <v>1541.2</v>
      </c>
      <c r="P123" s="121">
        <f>RCFs!C$7</f>
        <v>12.33</v>
      </c>
      <c r="Q123" s="111">
        <f t="shared" si="82"/>
        <v>2003.5</v>
      </c>
      <c r="R123" s="111">
        <f t="shared" si="82"/>
        <v>2311.8000000000002</v>
      </c>
      <c r="S123" s="43">
        <f t="shared" si="69"/>
        <v>1524.8</v>
      </c>
      <c r="T123" s="121">
        <f>RCFs!C$9</f>
        <v>12.199</v>
      </c>
      <c r="U123" s="43">
        <f t="shared" si="70"/>
        <v>1524.8</v>
      </c>
      <c r="V123" s="121">
        <f t="shared" si="71"/>
        <v>12.199</v>
      </c>
      <c r="W123" s="111">
        <f t="shared" si="62"/>
        <v>1677.2</v>
      </c>
      <c r="X123" s="111">
        <f t="shared" si="62"/>
        <v>2088.9</v>
      </c>
      <c r="Y123" s="111">
        <f t="shared" si="62"/>
        <v>2470.1</v>
      </c>
      <c r="Z123" s="111">
        <f t="shared" si="62"/>
        <v>2241.4</v>
      </c>
      <c r="AA123" s="111">
        <f t="shared" si="62"/>
        <v>3308.8</v>
      </c>
      <c r="AB123" s="111">
        <f t="shared" si="62"/>
        <v>4574.3999999999996</v>
      </c>
      <c r="AC123" s="43">
        <f t="shared" si="72"/>
        <v>1542.5</v>
      </c>
      <c r="AD123" s="121">
        <f>RCFs!C$13</f>
        <v>12.34</v>
      </c>
      <c r="AE123" s="111">
        <f t="shared" si="84"/>
        <v>2545.1</v>
      </c>
      <c r="AF123" s="111">
        <f t="shared" si="84"/>
        <v>3239.3</v>
      </c>
      <c r="AG123" s="111">
        <f t="shared" si="84"/>
        <v>4627.5</v>
      </c>
      <c r="AH123" s="43">
        <f t="shared" si="73"/>
        <v>1557.5</v>
      </c>
      <c r="AI123" s="121">
        <f>RCFs!C$31</f>
        <v>12.46</v>
      </c>
      <c r="AJ123" s="43">
        <f t="shared" si="74"/>
        <v>0</v>
      </c>
      <c r="AK123" s="121"/>
      <c r="AL123" s="43">
        <f t="shared" si="75"/>
        <v>1603.1</v>
      </c>
      <c r="AM123" s="121">
        <f>RCFs!C$33</f>
        <v>12.824999999999999</v>
      </c>
      <c r="AN123" s="111">
        <f t="shared" si="64"/>
        <v>2313.8000000000002</v>
      </c>
      <c r="AO123" s="43">
        <f t="shared" si="76"/>
        <v>1615</v>
      </c>
      <c r="AP123" s="121">
        <f>RCFs!C$35</f>
        <v>12.92</v>
      </c>
      <c r="AQ123" s="111">
        <f t="shared" si="83"/>
        <v>1938</v>
      </c>
      <c r="AR123" s="111">
        <f t="shared" si="83"/>
        <v>2180.1999999999998</v>
      </c>
      <c r="AS123" s="43">
        <f t="shared" si="77"/>
        <v>1638.7</v>
      </c>
      <c r="AT123" s="121">
        <f>RCFs!C$37</f>
        <v>13.11</v>
      </c>
      <c r="AU123" s="43">
        <f t="shared" si="78"/>
        <v>1606.2</v>
      </c>
      <c r="AV123" s="121">
        <f>RCFs!C$39</f>
        <v>12.85</v>
      </c>
      <c r="AW123" s="43">
        <f t="shared" si="79"/>
        <v>1585.2</v>
      </c>
      <c r="AX123" s="121">
        <f>RCFs!C$41</f>
        <v>12.682</v>
      </c>
    </row>
    <row r="124" spans="1:50" s="64" customFormat="1" x14ac:dyDescent="0.2">
      <c r="A124" s="51">
        <v>1821</v>
      </c>
      <c r="B124" s="49" t="s">
        <v>141</v>
      </c>
      <c r="C124" s="50">
        <v>90</v>
      </c>
      <c r="D124" s="43">
        <f t="shared" si="65"/>
        <v>3931.1</v>
      </c>
      <c r="E124" s="117">
        <f>RCFs!C$43</f>
        <v>43.679000000000002</v>
      </c>
      <c r="F124" s="46">
        <f t="shared" si="66"/>
        <v>1130.67</v>
      </c>
      <c r="G124" s="117">
        <f>RCFs!C$5</f>
        <v>12.563000000000001</v>
      </c>
      <c r="H124" s="46">
        <f t="shared" si="67"/>
        <v>1130.67</v>
      </c>
      <c r="I124" s="117">
        <f>RCFs!C$5</f>
        <v>12.563000000000001</v>
      </c>
      <c r="J124" s="111">
        <f t="shared" si="85"/>
        <v>1243.7</v>
      </c>
      <c r="K124" s="111">
        <f t="shared" si="85"/>
        <v>1526.4</v>
      </c>
      <c r="L124" s="111">
        <f t="shared" si="85"/>
        <v>1696</v>
      </c>
      <c r="M124" s="111">
        <f t="shared" si="85"/>
        <v>2261.3000000000002</v>
      </c>
      <c r="N124" s="111">
        <f t="shared" si="85"/>
        <v>2430.9</v>
      </c>
      <c r="O124" s="43">
        <f t="shared" si="68"/>
        <v>1109.7</v>
      </c>
      <c r="P124" s="121">
        <f>RCFs!C$7</f>
        <v>12.33</v>
      </c>
      <c r="Q124" s="111">
        <f t="shared" si="82"/>
        <v>1442.6</v>
      </c>
      <c r="R124" s="111">
        <f t="shared" si="82"/>
        <v>1664.5</v>
      </c>
      <c r="S124" s="43">
        <f t="shared" si="69"/>
        <v>1097.9000000000001</v>
      </c>
      <c r="T124" s="121">
        <f>RCFs!C$9</f>
        <v>12.199</v>
      </c>
      <c r="U124" s="43">
        <f t="shared" si="70"/>
        <v>1097.9000000000001</v>
      </c>
      <c r="V124" s="121">
        <f t="shared" si="71"/>
        <v>12.199</v>
      </c>
      <c r="W124" s="111">
        <f t="shared" si="62"/>
        <v>1207.5999999999999</v>
      </c>
      <c r="X124" s="111">
        <f t="shared" si="62"/>
        <v>1504.1</v>
      </c>
      <c r="Y124" s="111">
        <f t="shared" si="62"/>
        <v>1778.5</v>
      </c>
      <c r="Z124" s="111">
        <f t="shared" si="62"/>
        <v>1613.9</v>
      </c>
      <c r="AA124" s="111">
        <f t="shared" si="62"/>
        <v>2382.4</v>
      </c>
      <c r="AB124" s="111">
        <f t="shared" si="62"/>
        <v>3293.7</v>
      </c>
      <c r="AC124" s="43">
        <f t="shared" si="72"/>
        <v>1110.5999999999999</v>
      </c>
      <c r="AD124" s="121">
        <f>RCFs!C$13</f>
        <v>12.34</v>
      </c>
      <c r="AE124" s="111">
        <f t="shared" si="84"/>
        <v>1832.5</v>
      </c>
      <c r="AF124" s="111">
        <f t="shared" si="84"/>
        <v>2332.3000000000002</v>
      </c>
      <c r="AG124" s="111">
        <f t="shared" si="84"/>
        <v>3331.8</v>
      </c>
      <c r="AH124" s="43">
        <f t="shared" si="73"/>
        <v>1121.4000000000001</v>
      </c>
      <c r="AI124" s="121">
        <f>RCFs!C$31</f>
        <v>12.46</v>
      </c>
      <c r="AJ124" s="43">
        <f t="shared" si="74"/>
        <v>0</v>
      </c>
      <c r="AK124" s="121"/>
      <c r="AL124" s="43">
        <f t="shared" si="75"/>
        <v>1154.2</v>
      </c>
      <c r="AM124" s="121">
        <f>RCFs!C$33</f>
        <v>12.824999999999999</v>
      </c>
      <c r="AN124" s="111">
        <f t="shared" si="64"/>
        <v>1665.9</v>
      </c>
      <c r="AO124" s="43">
        <f t="shared" si="76"/>
        <v>1162.8</v>
      </c>
      <c r="AP124" s="121">
        <f>RCFs!C$35</f>
        <v>12.92</v>
      </c>
      <c r="AQ124" s="111">
        <f t="shared" si="83"/>
        <v>1395.3</v>
      </c>
      <c r="AR124" s="111">
        <f t="shared" si="83"/>
        <v>1569.7</v>
      </c>
      <c r="AS124" s="43">
        <f t="shared" si="77"/>
        <v>1179.9000000000001</v>
      </c>
      <c r="AT124" s="121">
        <f>RCFs!C$37</f>
        <v>13.11</v>
      </c>
      <c r="AU124" s="43">
        <f t="shared" si="78"/>
        <v>1156.5</v>
      </c>
      <c r="AV124" s="121">
        <f>RCFs!C$39</f>
        <v>12.85</v>
      </c>
      <c r="AW124" s="43">
        <f t="shared" si="79"/>
        <v>1141.3</v>
      </c>
      <c r="AX124" s="121">
        <f>RCFs!C$41</f>
        <v>12.682</v>
      </c>
    </row>
    <row r="125" spans="1:50" s="64" customFormat="1" x14ac:dyDescent="0.2">
      <c r="A125" s="51">
        <v>1823</v>
      </c>
      <c r="B125" s="49" t="s">
        <v>142</v>
      </c>
      <c r="C125" s="50">
        <v>100</v>
      </c>
      <c r="D125" s="43">
        <f t="shared" si="65"/>
        <v>4367.8999999999996</v>
      </c>
      <c r="E125" s="117">
        <f>RCFs!C$43</f>
        <v>43.679000000000002</v>
      </c>
      <c r="F125" s="46">
        <f t="shared" si="66"/>
        <v>1256.3</v>
      </c>
      <c r="G125" s="117">
        <f>RCFs!C$5</f>
        <v>12.563000000000001</v>
      </c>
      <c r="H125" s="46">
        <f t="shared" si="67"/>
        <v>1256.3</v>
      </c>
      <c r="I125" s="117">
        <f>RCFs!C$5</f>
        <v>12.563000000000001</v>
      </c>
      <c r="J125" s="111">
        <f t="shared" si="85"/>
        <v>1381.9</v>
      </c>
      <c r="K125" s="111">
        <f t="shared" si="85"/>
        <v>1696</v>
      </c>
      <c r="L125" s="111">
        <f t="shared" si="85"/>
        <v>1884.5</v>
      </c>
      <c r="M125" s="111">
        <f t="shared" si="85"/>
        <v>2512.6</v>
      </c>
      <c r="N125" s="111">
        <f t="shared" si="85"/>
        <v>2701</v>
      </c>
      <c r="O125" s="43">
        <f t="shared" si="68"/>
        <v>1233</v>
      </c>
      <c r="P125" s="121">
        <f>RCFs!C$7</f>
        <v>12.33</v>
      </c>
      <c r="Q125" s="111">
        <f t="shared" si="82"/>
        <v>1602.9</v>
      </c>
      <c r="R125" s="111">
        <f t="shared" si="82"/>
        <v>1849.5</v>
      </c>
      <c r="S125" s="43">
        <f t="shared" si="69"/>
        <v>1219.9000000000001</v>
      </c>
      <c r="T125" s="121">
        <f>RCFs!C$9</f>
        <v>12.199</v>
      </c>
      <c r="U125" s="43">
        <f t="shared" si="70"/>
        <v>1219.9000000000001</v>
      </c>
      <c r="V125" s="121">
        <f t="shared" si="71"/>
        <v>12.199</v>
      </c>
      <c r="W125" s="111">
        <f t="shared" si="62"/>
        <v>1341.8</v>
      </c>
      <c r="X125" s="111">
        <f t="shared" si="62"/>
        <v>1671.2</v>
      </c>
      <c r="Y125" s="111">
        <f t="shared" si="62"/>
        <v>1976.2</v>
      </c>
      <c r="Z125" s="111">
        <f t="shared" si="62"/>
        <v>1793.2</v>
      </c>
      <c r="AA125" s="111">
        <f t="shared" si="62"/>
        <v>2647.1</v>
      </c>
      <c r="AB125" s="111">
        <f t="shared" si="62"/>
        <v>3659.7</v>
      </c>
      <c r="AC125" s="43">
        <f t="shared" si="72"/>
        <v>1234</v>
      </c>
      <c r="AD125" s="121">
        <f>RCFs!C$13</f>
        <v>12.34</v>
      </c>
      <c r="AE125" s="111">
        <f t="shared" si="84"/>
        <v>2036.1</v>
      </c>
      <c r="AF125" s="111">
        <f t="shared" si="84"/>
        <v>2591.4</v>
      </c>
      <c r="AG125" s="111">
        <f t="shared" si="84"/>
        <v>3702</v>
      </c>
      <c r="AH125" s="43">
        <f t="shared" si="73"/>
        <v>1246</v>
      </c>
      <c r="AI125" s="121">
        <f>RCFs!C$31</f>
        <v>12.46</v>
      </c>
      <c r="AJ125" s="43">
        <f t="shared" si="74"/>
        <v>0</v>
      </c>
      <c r="AK125" s="121"/>
      <c r="AL125" s="43">
        <f t="shared" si="75"/>
        <v>1282.5</v>
      </c>
      <c r="AM125" s="121">
        <f>RCFs!C$33</f>
        <v>12.824999999999999</v>
      </c>
      <c r="AN125" s="111">
        <f t="shared" si="64"/>
        <v>1851</v>
      </c>
      <c r="AO125" s="43">
        <f t="shared" si="76"/>
        <v>1292</v>
      </c>
      <c r="AP125" s="121">
        <f>RCFs!C$35</f>
        <v>12.92</v>
      </c>
      <c r="AQ125" s="111">
        <f t="shared" si="83"/>
        <v>1550.4</v>
      </c>
      <c r="AR125" s="111">
        <f t="shared" si="83"/>
        <v>1744.2</v>
      </c>
      <c r="AS125" s="43">
        <f t="shared" si="77"/>
        <v>1311</v>
      </c>
      <c r="AT125" s="121">
        <f>RCFs!C$37</f>
        <v>13.11</v>
      </c>
      <c r="AU125" s="43">
        <f t="shared" si="78"/>
        <v>1285</v>
      </c>
      <c r="AV125" s="121">
        <f>RCFs!C$39</f>
        <v>12.85</v>
      </c>
      <c r="AW125" s="43">
        <f t="shared" si="79"/>
        <v>1268.2</v>
      </c>
      <c r="AX125" s="121">
        <f>RCFs!C$41</f>
        <v>12.682</v>
      </c>
    </row>
    <row r="126" spans="1:50" s="64" customFormat="1" x14ac:dyDescent="0.2">
      <c r="A126" s="51">
        <v>1825</v>
      </c>
      <c r="B126" s="49" t="s">
        <v>143</v>
      </c>
      <c r="C126" s="50">
        <v>155</v>
      </c>
      <c r="D126" s="43">
        <f t="shared" si="65"/>
        <v>6770.2</v>
      </c>
      <c r="E126" s="117">
        <f>RCFs!C$43</f>
        <v>43.679000000000002</v>
      </c>
      <c r="F126" s="46">
        <f t="shared" si="66"/>
        <v>1947.2650000000001</v>
      </c>
      <c r="G126" s="117">
        <f>RCFs!C$5</f>
        <v>12.563000000000001</v>
      </c>
      <c r="H126" s="46">
        <f t="shared" si="67"/>
        <v>1947.2650000000001</v>
      </c>
      <c r="I126" s="117">
        <f>RCFs!C$5</f>
        <v>12.563000000000001</v>
      </c>
      <c r="J126" s="111">
        <f t="shared" si="85"/>
        <v>2142</v>
      </c>
      <c r="K126" s="111">
        <f t="shared" si="85"/>
        <v>2628.8</v>
      </c>
      <c r="L126" s="111">
        <f t="shared" si="85"/>
        <v>2920.9</v>
      </c>
      <c r="M126" s="111">
        <f t="shared" si="85"/>
        <v>3894.5</v>
      </c>
      <c r="N126" s="111">
        <f t="shared" si="85"/>
        <v>4186.6000000000004</v>
      </c>
      <c r="O126" s="43">
        <f t="shared" si="68"/>
        <v>1911.1</v>
      </c>
      <c r="P126" s="121">
        <f>RCFs!C$7</f>
        <v>12.33</v>
      </c>
      <c r="Q126" s="111">
        <f t="shared" si="82"/>
        <v>2484.4</v>
      </c>
      <c r="R126" s="111">
        <f t="shared" si="82"/>
        <v>2866.6</v>
      </c>
      <c r="S126" s="43">
        <f t="shared" si="69"/>
        <v>1890.8</v>
      </c>
      <c r="T126" s="121">
        <f>RCFs!C$9</f>
        <v>12.199</v>
      </c>
      <c r="U126" s="43">
        <f t="shared" si="70"/>
        <v>1890.8</v>
      </c>
      <c r="V126" s="121">
        <f t="shared" si="71"/>
        <v>12.199</v>
      </c>
      <c r="W126" s="111">
        <f t="shared" si="62"/>
        <v>2079.8000000000002</v>
      </c>
      <c r="X126" s="111">
        <f t="shared" si="62"/>
        <v>2590.3000000000002</v>
      </c>
      <c r="Y126" s="111">
        <f t="shared" si="62"/>
        <v>3063</v>
      </c>
      <c r="Z126" s="111">
        <f t="shared" si="62"/>
        <v>2779.4</v>
      </c>
      <c r="AA126" s="111">
        <f t="shared" si="62"/>
        <v>4103</v>
      </c>
      <c r="AB126" s="111">
        <f t="shared" si="62"/>
        <v>5672.4</v>
      </c>
      <c r="AC126" s="43">
        <f t="shared" si="72"/>
        <v>1912.7</v>
      </c>
      <c r="AD126" s="121">
        <f>RCFs!C$13</f>
        <v>12.34</v>
      </c>
      <c r="AE126" s="111">
        <f t="shared" si="84"/>
        <v>3156</v>
      </c>
      <c r="AF126" s="111">
        <f t="shared" si="84"/>
        <v>4016.7</v>
      </c>
      <c r="AG126" s="111">
        <f t="shared" si="84"/>
        <v>5738.1</v>
      </c>
      <c r="AH126" s="43">
        <f t="shared" si="73"/>
        <v>1931.3</v>
      </c>
      <c r="AI126" s="121">
        <f>RCFs!C$31</f>
        <v>12.46</v>
      </c>
      <c r="AJ126" s="43">
        <f t="shared" si="74"/>
        <v>0</v>
      </c>
      <c r="AK126" s="121"/>
      <c r="AL126" s="43">
        <f t="shared" si="75"/>
        <v>1987.8</v>
      </c>
      <c r="AM126" s="121">
        <f>RCFs!C$33</f>
        <v>12.824999999999999</v>
      </c>
      <c r="AN126" s="111">
        <f t="shared" si="64"/>
        <v>2869.1</v>
      </c>
      <c r="AO126" s="43">
        <f t="shared" si="76"/>
        <v>2002.6</v>
      </c>
      <c r="AP126" s="121">
        <f>RCFs!C$35</f>
        <v>12.92</v>
      </c>
      <c r="AQ126" s="111">
        <f t="shared" si="83"/>
        <v>2403.1</v>
      </c>
      <c r="AR126" s="111">
        <f t="shared" si="83"/>
        <v>2703.5</v>
      </c>
      <c r="AS126" s="43">
        <f t="shared" si="77"/>
        <v>2032</v>
      </c>
      <c r="AT126" s="121">
        <f>RCFs!C$37</f>
        <v>13.11</v>
      </c>
      <c r="AU126" s="43">
        <f t="shared" si="78"/>
        <v>1991.7</v>
      </c>
      <c r="AV126" s="121">
        <f>RCFs!C$39</f>
        <v>12.85</v>
      </c>
      <c r="AW126" s="43">
        <f t="shared" si="79"/>
        <v>1965.7</v>
      </c>
      <c r="AX126" s="121">
        <f>RCFs!C$41</f>
        <v>12.682</v>
      </c>
    </row>
    <row r="127" spans="1:50" s="64" customFormat="1" x14ac:dyDescent="0.2">
      <c r="A127" s="51">
        <v>1827</v>
      </c>
      <c r="B127" s="49" t="s">
        <v>144</v>
      </c>
      <c r="C127" s="50">
        <v>238</v>
      </c>
      <c r="D127" s="43">
        <f t="shared" si="65"/>
        <v>10395.6</v>
      </c>
      <c r="E127" s="117">
        <f>RCFs!C$43</f>
        <v>43.679000000000002</v>
      </c>
      <c r="F127" s="46">
        <f t="shared" si="66"/>
        <v>2989.9940000000001</v>
      </c>
      <c r="G127" s="117">
        <f>RCFs!C$5</f>
        <v>12.563000000000001</v>
      </c>
      <c r="H127" s="46">
        <f t="shared" si="67"/>
        <v>2989.9940000000001</v>
      </c>
      <c r="I127" s="117">
        <f>RCFs!C$5</f>
        <v>12.563000000000001</v>
      </c>
      <c r="J127" s="111">
        <f t="shared" si="85"/>
        <v>3289</v>
      </c>
      <c r="K127" s="111">
        <f t="shared" si="85"/>
        <v>4036.5</v>
      </c>
      <c r="L127" s="111">
        <f t="shared" si="85"/>
        <v>4485</v>
      </c>
      <c r="M127" s="111">
        <f t="shared" si="85"/>
        <v>5980</v>
      </c>
      <c r="N127" s="111">
        <f t="shared" si="85"/>
        <v>6428.5</v>
      </c>
      <c r="O127" s="43">
        <f t="shared" si="68"/>
        <v>2934.5</v>
      </c>
      <c r="P127" s="121">
        <f>RCFs!C$7</f>
        <v>12.33</v>
      </c>
      <c r="Q127" s="111">
        <f t="shared" si="82"/>
        <v>3814.8</v>
      </c>
      <c r="R127" s="111">
        <f t="shared" si="82"/>
        <v>4401.7</v>
      </c>
      <c r="S127" s="43">
        <f t="shared" si="69"/>
        <v>2903.3</v>
      </c>
      <c r="T127" s="121">
        <f>RCFs!C$9</f>
        <v>12.199</v>
      </c>
      <c r="U127" s="43">
        <f t="shared" si="70"/>
        <v>2903.3</v>
      </c>
      <c r="V127" s="121">
        <f t="shared" si="71"/>
        <v>12.199</v>
      </c>
      <c r="W127" s="111">
        <f t="shared" si="62"/>
        <v>3193.6</v>
      </c>
      <c r="X127" s="111">
        <f t="shared" si="62"/>
        <v>3977.5</v>
      </c>
      <c r="Y127" s="111">
        <f t="shared" si="62"/>
        <v>4703.3</v>
      </c>
      <c r="Z127" s="111">
        <f t="shared" si="62"/>
        <v>4267.8</v>
      </c>
      <c r="AA127" s="111">
        <f t="shared" si="62"/>
        <v>6300.1</v>
      </c>
      <c r="AB127" s="111">
        <f t="shared" si="62"/>
        <v>8709.9</v>
      </c>
      <c r="AC127" s="43">
        <f t="shared" si="72"/>
        <v>2936.9</v>
      </c>
      <c r="AD127" s="121">
        <f>RCFs!C$13</f>
        <v>12.34</v>
      </c>
      <c r="AE127" s="111">
        <f t="shared" si="84"/>
        <v>4845.8999999999996</v>
      </c>
      <c r="AF127" s="111">
        <f t="shared" si="84"/>
        <v>6167.5</v>
      </c>
      <c r="AG127" s="111">
        <f t="shared" si="84"/>
        <v>8810.7000000000007</v>
      </c>
      <c r="AH127" s="43">
        <f t="shared" si="73"/>
        <v>2965.4</v>
      </c>
      <c r="AI127" s="121">
        <f>RCFs!C$31</f>
        <v>12.46</v>
      </c>
      <c r="AJ127" s="43">
        <f t="shared" si="74"/>
        <v>0</v>
      </c>
      <c r="AK127" s="121"/>
      <c r="AL127" s="43">
        <f t="shared" si="75"/>
        <v>3052.3</v>
      </c>
      <c r="AM127" s="121">
        <f>RCFs!C$33</f>
        <v>12.824999999999999</v>
      </c>
      <c r="AN127" s="111">
        <f t="shared" si="64"/>
        <v>4405.3999999999996</v>
      </c>
      <c r="AO127" s="43">
        <f t="shared" si="76"/>
        <v>3074.9</v>
      </c>
      <c r="AP127" s="121">
        <f>RCFs!C$35</f>
        <v>12.92</v>
      </c>
      <c r="AQ127" s="111">
        <f t="shared" si="83"/>
        <v>3689.8</v>
      </c>
      <c r="AR127" s="111">
        <f t="shared" si="83"/>
        <v>4151.1000000000004</v>
      </c>
      <c r="AS127" s="43">
        <f t="shared" si="77"/>
        <v>3120.1</v>
      </c>
      <c r="AT127" s="121">
        <f>RCFs!C$37</f>
        <v>13.11</v>
      </c>
      <c r="AU127" s="43">
        <f t="shared" si="78"/>
        <v>3058.3</v>
      </c>
      <c r="AV127" s="121">
        <f>RCFs!C$39</f>
        <v>12.85</v>
      </c>
      <c r="AW127" s="43">
        <f t="shared" si="79"/>
        <v>3018.3</v>
      </c>
      <c r="AX127" s="121">
        <f>RCFs!C$41</f>
        <v>12.682</v>
      </c>
    </row>
    <row r="128" spans="1:50" s="64" customFormat="1" x14ac:dyDescent="0.2">
      <c r="A128" s="51">
        <v>1829</v>
      </c>
      <c r="B128" s="49" t="s">
        <v>145</v>
      </c>
      <c r="C128" s="50">
        <v>93.3</v>
      </c>
      <c r="D128" s="43">
        <f t="shared" si="65"/>
        <v>4075.3</v>
      </c>
      <c r="E128" s="117">
        <f>RCFs!C$43</f>
        <v>43.679000000000002</v>
      </c>
      <c r="F128" s="46">
        <f t="shared" si="66"/>
        <v>1172.1279</v>
      </c>
      <c r="G128" s="117">
        <f>RCFs!C$5</f>
        <v>12.563000000000001</v>
      </c>
      <c r="H128" s="46">
        <f t="shared" si="67"/>
        <v>1172.1279</v>
      </c>
      <c r="I128" s="117">
        <f>RCFs!C$5</f>
        <v>12.563000000000001</v>
      </c>
      <c r="J128" s="111">
        <f t="shared" si="85"/>
        <v>1289.3</v>
      </c>
      <c r="K128" s="111">
        <f t="shared" si="85"/>
        <v>1582.4</v>
      </c>
      <c r="L128" s="111">
        <f t="shared" si="85"/>
        <v>1758.2</v>
      </c>
      <c r="M128" s="111">
        <f t="shared" si="85"/>
        <v>2344.3000000000002</v>
      </c>
      <c r="N128" s="111">
        <f t="shared" si="85"/>
        <v>2520.1</v>
      </c>
      <c r="O128" s="43">
        <f t="shared" si="68"/>
        <v>1150.3</v>
      </c>
      <c r="P128" s="121">
        <f>RCFs!C$7</f>
        <v>12.33</v>
      </c>
      <c r="Q128" s="111">
        <f t="shared" si="82"/>
        <v>1495.3</v>
      </c>
      <c r="R128" s="111">
        <f t="shared" si="82"/>
        <v>1725.4</v>
      </c>
      <c r="S128" s="43">
        <f t="shared" si="69"/>
        <v>1138.0999999999999</v>
      </c>
      <c r="T128" s="121">
        <f>RCFs!C$9</f>
        <v>12.199</v>
      </c>
      <c r="U128" s="43">
        <f t="shared" si="70"/>
        <v>1138.0999999999999</v>
      </c>
      <c r="V128" s="121">
        <f t="shared" si="71"/>
        <v>12.199</v>
      </c>
      <c r="W128" s="111">
        <f t="shared" si="62"/>
        <v>1251.9000000000001</v>
      </c>
      <c r="X128" s="111">
        <f t="shared" si="62"/>
        <v>1559.1</v>
      </c>
      <c r="Y128" s="111">
        <f t="shared" si="62"/>
        <v>1843.7</v>
      </c>
      <c r="Z128" s="111">
        <f t="shared" si="62"/>
        <v>1673</v>
      </c>
      <c r="AA128" s="111">
        <f t="shared" si="62"/>
        <v>2469.6</v>
      </c>
      <c r="AB128" s="111">
        <f t="shared" si="62"/>
        <v>3414.3</v>
      </c>
      <c r="AC128" s="43">
        <f t="shared" si="72"/>
        <v>1151.3</v>
      </c>
      <c r="AD128" s="121">
        <f>RCFs!C$13</f>
        <v>12.34</v>
      </c>
      <c r="AE128" s="111">
        <f t="shared" si="84"/>
        <v>1899.6</v>
      </c>
      <c r="AF128" s="111">
        <f t="shared" si="84"/>
        <v>2417.6999999999998</v>
      </c>
      <c r="AG128" s="111">
        <f t="shared" si="84"/>
        <v>3453.9</v>
      </c>
      <c r="AH128" s="43">
        <f t="shared" si="73"/>
        <v>1162.5</v>
      </c>
      <c r="AI128" s="121">
        <f>RCFs!C$31</f>
        <v>12.46</v>
      </c>
      <c r="AJ128" s="43">
        <f t="shared" si="74"/>
        <v>0</v>
      </c>
      <c r="AK128" s="121"/>
      <c r="AL128" s="43">
        <f t="shared" si="75"/>
        <v>1196.5</v>
      </c>
      <c r="AM128" s="121">
        <f>RCFs!C$33</f>
        <v>12.824999999999999</v>
      </c>
      <c r="AN128" s="111">
        <f t="shared" si="64"/>
        <v>1727</v>
      </c>
      <c r="AO128" s="43">
        <f t="shared" si="76"/>
        <v>1205.4000000000001</v>
      </c>
      <c r="AP128" s="121">
        <f>RCFs!C$35</f>
        <v>12.92</v>
      </c>
      <c r="AQ128" s="111">
        <f t="shared" si="83"/>
        <v>1446.4</v>
      </c>
      <c r="AR128" s="111">
        <f t="shared" si="83"/>
        <v>1627.2</v>
      </c>
      <c r="AS128" s="43">
        <f t="shared" si="77"/>
        <v>1223.0999999999999</v>
      </c>
      <c r="AT128" s="121">
        <f>RCFs!C$37</f>
        <v>13.11</v>
      </c>
      <c r="AU128" s="43">
        <f t="shared" si="78"/>
        <v>1198.9000000000001</v>
      </c>
      <c r="AV128" s="121">
        <f>RCFs!C$39</f>
        <v>12.85</v>
      </c>
      <c r="AW128" s="43">
        <f t="shared" si="79"/>
        <v>1183.2</v>
      </c>
      <c r="AX128" s="121">
        <f>RCFs!C$41</f>
        <v>12.682</v>
      </c>
    </row>
    <row r="129" spans="1:50" s="64" customFormat="1" x14ac:dyDescent="0.2">
      <c r="A129" s="51">
        <v>1831</v>
      </c>
      <c r="B129" s="49" t="s">
        <v>146</v>
      </c>
      <c r="C129" s="63">
        <v>140</v>
      </c>
      <c r="D129" s="43">
        <f t="shared" si="65"/>
        <v>6115.1</v>
      </c>
      <c r="E129" s="117">
        <f>RCFs!C$43</f>
        <v>43.679000000000002</v>
      </c>
      <c r="F129" s="46">
        <f t="shared" si="66"/>
        <v>1758.8200000000002</v>
      </c>
      <c r="G129" s="117">
        <f>RCFs!C$5</f>
        <v>12.563000000000001</v>
      </c>
      <c r="H129" s="46">
        <f t="shared" si="67"/>
        <v>1758.8200000000002</v>
      </c>
      <c r="I129" s="117">
        <f>RCFs!C$5</f>
        <v>12.563000000000001</v>
      </c>
      <c r="J129" s="111">
        <f t="shared" si="85"/>
        <v>1934.7</v>
      </c>
      <c r="K129" s="111">
        <f t="shared" si="85"/>
        <v>2374.4</v>
      </c>
      <c r="L129" s="111">
        <f t="shared" si="85"/>
        <v>2638.2</v>
      </c>
      <c r="M129" s="111">
        <f t="shared" si="85"/>
        <v>3517.6</v>
      </c>
      <c r="N129" s="111">
        <f t="shared" si="85"/>
        <v>3781.5</v>
      </c>
      <c r="O129" s="43">
        <f t="shared" si="68"/>
        <v>1726.2</v>
      </c>
      <c r="P129" s="121">
        <f>RCFs!C$7</f>
        <v>12.33</v>
      </c>
      <c r="Q129" s="111">
        <f t="shared" si="82"/>
        <v>2244</v>
      </c>
      <c r="R129" s="111">
        <f t="shared" si="82"/>
        <v>2589.3000000000002</v>
      </c>
      <c r="S129" s="43">
        <f t="shared" si="69"/>
        <v>1707.8</v>
      </c>
      <c r="T129" s="121">
        <f>RCFs!C$9</f>
        <v>12.199</v>
      </c>
      <c r="U129" s="43">
        <f t="shared" si="70"/>
        <v>1707.8</v>
      </c>
      <c r="V129" s="121">
        <f t="shared" si="71"/>
        <v>12.199</v>
      </c>
      <c r="W129" s="111">
        <f t="shared" si="62"/>
        <v>1878.5</v>
      </c>
      <c r="X129" s="111">
        <f t="shared" si="62"/>
        <v>2339.6</v>
      </c>
      <c r="Y129" s="111">
        <f t="shared" si="62"/>
        <v>2766.6</v>
      </c>
      <c r="Z129" s="111">
        <f t="shared" si="62"/>
        <v>2510.4</v>
      </c>
      <c r="AA129" s="111">
        <f t="shared" si="62"/>
        <v>3705.9</v>
      </c>
      <c r="AB129" s="111">
        <f t="shared" si="62"/>
        <v>5123.3999999999996</v>
      </c>
      <c r="AC129" s="43">
        <f t="shared" si="72"/>
        <v>1727.6</v>
      </c>
      <c r="AD129" s="121">
        <f>RCFs!C$13</f>
        <v>12.34</v>
      </c>
      <c r="AE129" s="111">
        <f t="shared" si="84"/>
        <v>2850.5</v>
      </c>
      <c r="AF129" s="111">
        <f t="shared" si="84"/>
        <v>3628</v>
      </c>
      <c r="AG129" s="111">
        <f t="shared" si="84"/>
        <v>5182.8</v>
      </c>
      <c r="AH129" s="43">
        <f t="shared" si="73"/>
        <v>1744.4</v>
      </c>
      <c r="AI129" s="121">
        <f>RCFs!C$31</f>
        <v>12.46</v>
      </c>
      <c r="AJ129" s="43">
        <f t="shared" si="74"/>
        <v>0</v>
      </c>
      <c r="AK129" s="121"/>
      <c r="AL129" s="43">
        <f t="shared" si="75"/>
        <v>1795.5</v>
      </c>
      <c r="AM129" s="121">
        <f>RCFs!C$33</f>
        <v>12.824999999999999</v>
      </c>
      <c r="AN129" s="111">
        <f t="shared" si="64"/>
        <v>2591.4</v>
      </c>
      <c r="AO129" s="43">
        <f t="shared" si="76"/>
        <v>1808.8</v>
      </c>
      <c r="AP129" s="121">
        <f>RCFs!C$35</f>
        <v>12.92</v>
      </c>
      <c r="AQ129" s="111">
        <f t="shared" si="83"/>
        <v>2170.5</v>
      </c>
      <c r="AR129" s="111">
        <f t="shared" si="83"/>
        <v>2441.8000000000002</v>
      </c>
      <c r="AS129" s="43">
        <f t="shared" si="77"/>
        <v>1835.4</v>
      </c>
      <c r="AT129" s="121">
        <f>RCFs!C$37</f>
        <v>13.11</v>
      </c>
      <c r="AU129" s="43">
        <f t="shared" si="78"/>
        <v>1799</v>
      </c>
      <c r="AV129" s="121">
        <f>RCFs!C$39</f>
        <v>12.85</v>
      </c>
      <c r="AW129" s="43">
        <f t="shared" si="79"/>
        <v>1775.4</v>
      </c>
      <c r="AX129" s="121">
        <f>RCFs!C$41</f>
        <v>12.682</v>
      </c>
    </row>
    <row r="130" spans="1:50" s="64" customFormat="1" x14ac:dyDescent="0.2">
      <c r="A130" s="51">
        <v>1835</v>
      </c>
      <c r="B130" s="49" t="s">
        <v>147</v>
      </c>
      <c r="C130" s="63">
        <v>166.8</v>
      </c>
      <c r="D130" s="43">
        <f t="shared" si="65"/>
        <v>7285.7</v>
      </c>
      <c r="E130" s="117">
        <f>RCFs!C$43</f>
        <v>43.679000000000002</v>
      </c>
      <c r="F130" s="46">
        <f t="shared" si="66"/>
        <v>2095.5084000000002</v>
      </c>
      <c r="G130" s="117">
        <f>RCFs!C$5</f>
        <v>12.563000000000001</v>
      </c>
      <c r="H130" s="46">
        <f t="shared" si="67"/>
        <v>2095.5084000000002</v>
      </c>
      <c r="I130" s="117">
        <f>RCFs!C$5</f>
        <v>12.563000000000001</v>
      </c>
      <c r="J130" s="111">
        <f t="shared" si="85"/>
        <v>2305.1</v>
      </c>
      <c r="K130" s="111">
        <f t="shared" si="85"/>
        <v>2828.9</v>
      </c>
      <c r="L130" s="111">
        <f t="shared" si="85"/>
        <v>3143.3</v>
      </c>
      <c r="M130" s="111">
        <f t="shared" si="85"/>
        <v>4191</v>
      </c>
      <c r="N130" s="111">
        <f t="shared" si="85"/>
        <v>4505.3</v>
      </c>
      <c r="O130" s="43">
        <f t="shared" si="68"/>
        <v>2056.6</v>
      </c>
      <c r="P130" s="121">
        <f>RCFs!C$7</f>
        <v>12.33</v>
      </c>
      <c r="Q130" s="111">
        <f t="shared" si="82"/>
        <v>2673.5</v>
      </c>
      <c r="R130" s="111">
        <f t="shared" si="82"/>
        <v>3084.9</v>
      </c>
      <c r="S130" s="43">
        <f t="shared" si="69"/>
        <v>2034.7</v>
      </c>
      <c r="T130" s="121">
        <f>RCFs!C$9</f>
        <v>12.199</v>
      </c>
      <c r="U130" s="43">
        <f t="shared" si="70"/>
        <v>2034.7</v>
      </c>
      <c r="V130" s="121">
        <f t="shared" si="71"/>
        <v>12.199</v>
      </c>
      <c r="W130" s="111">
        <f t="shared" si="62"/>
        <v>2238.1</v>
      </c>
      <c r="X130" s="111">
        <f t="shared" si="62"/>
        <v>2787.5</v>
      </c>
      <c r="Y130" s="111">
        <f t="shared" si="62"/>
        <v>3296.2</v>
      </c>
      <c r="Z130" s="111">
        <f t="shared" si="62"/>
        <v>2991</v>
      </c>
      <c r="AA130" s="111">
        <f t="shared" si="62"/>
        <v>4415.2</v>
      </c>
      <c r="AB130" s="111">
        <f t="shared" si="62"/>
        <v>6104.1</v>
      </c>
      <c r="AC130" s="43">
        <f t="shared" si="72"/>
        <v>2058.3000000000002</v>
      </c>
      <c r="AD130" s="121">
        <f>RCFs!C$13</f>
        <v>12.34</v>
      </c>
      <c r="AE130" s="111">
        <f t="shared" si="84"/>
        <v>3396.2</v>
      </c>
      <c r="AF130" s="111">
        <f t="shared" si="84"/>
        <v>4322.3999999999996</v>
      </c>
      <c r="AG130" s="111">
        <f t="shared" si="84"/>
        <v>6174.9</v>
      </c>
      <c r="AH130" s="43">
        <f t="shared" si="73"/>
        <v>2078.3000000000002</v>
      </c>
      <c r="AI130" s="121">
        <f>RCFs!C$31</f>
        <v>12.46</v>
      </c>
      <c r="AJ130" s="43">
        <f t="shared" si="74"/>
        <v>0</v>
      </c>
      <c r="AK130" s="121"/>
      <c r="AL130" s="43">
        <f t="shared" si="75"/>
        <v>2139.1999999999998</v>
      </c>
      <c r="AM130" s="121">
        <f>RCFs!C$33</f>
        <v>12.824999999999999</v>
      </c>
      <c r="AN130" s="111">
        <f t="shared" si="64"/>
        <v>3087.5</v>
      </c>
      <c r="AO130" s="43">
        <f t="shared" si="76"/>
        <v>2155</v>
      </c>
      <c r="AP130" s="121">
        <f>RCFs!C$35</f>
        <v>12.92</v>
      </c>
      <c r="AQ130" s="111">
        <f t="shared" si="83"/>
        <v>2586</v>
      </c>
      <c r="AR130" s="111">
        <f t="shared" si="83"/>
        <v>2909.2</v>
      </c>
      <c r="AS130" s="43">
        <f t="shared" si="77"/>
        <v>2186.6999999999998</v>
      </c>
      <c r="AT130" s="121">
        <f>RCFs!C$37</f>
        <v>13.11</v>
      </c>
      <c r="AU130" s="43">
        <f t="shared" si="78"/>
        <v>2143.3000000000002</v>
      </c>
      <c r="AV130" s="121">
        <f>RCFs!C$39</f>
        <v>12.85</v>
      </c>
      <c r="AW130" s="43">
        <f t="shared" si="79"/>
        <v>2115.3000000000002</v>
      </c>
      <c r="AX130" s="121">
        <f>RCFs!C$41</f>
        <v>12.682</v>
      </c>
    </row>
    <row r="131" spans="1:50" s="64" customFormat="1" x14ac:dyDescent="0.2">
      <c r="A131" s="51">
        <v>1836</v>
      </c>
      <c r="B131" s="49" t="s">
        <v>148</v>
      </c>
      <c r="C131" s="63">
        <v>77</v>
      </c>
      <c r="D131" s="43">
        <f t="shared" si="65"/>
        <v>3363.3</v>
      </c>
      <c r="E131" s="117">
        <f>RCFs!C$43</f>
        <v>43.679000000000002</v>
      </c>
      <c r="F131" s="46">
        <f t="shared" si="66"/>
        <v>967.351</v>
      </c>
      <c r="G131" s="117">
        <f>RCFs!C$5</f>
        <v>12.563000000000001</v>
      </c>
      <c r="H131" s="46">
        <f t="shared" si="67"/>
        <v>967.351</v>
      </c>
      <c r="I131" s="117">
        <f>RCFs!C$5</f>
        <v>12.563000000000001</v>
      </c>
      <c r="J131" s="111">
        <f t="shared" ref="J131:N140" si="86">ROUND($C131*$I131*J$6,1)</f>
        <v>1064.0999999999999</v>
      </c>
      <c r="K131" s="111">
        <f t="shared" si="86"/>
        <v>1305.9000000000001</v>
      </c>
      <c r="L131" s="111">
        <f t="shared" si="86"/>
        <v>1451</v>
      </c>
      <c r="M131" s="111">
        <f t="shared" si="86"/>
        <v>1934.7</v>
      </c>
      <c r="N131" s="111">
        <f t="shared" si="86"/>
        <v>2079.8000000000002</v>
      </c>
      <c r="O131" s="43">
        <f t="shared" si="68"/>
        <v>949.4</v>
      </c>
      <c r="P131" s="121">
        <f>RCFs!C$7</f>
        <v>12.33</v>
      </c>
      <c r="Q131" s="111">
        <f t="shared" si="82"/>
        <v>1234.2</v>
      </c>
      <c r="R131" s="111">
        <f t="shared" si="82"/>
        <v>1424.1</v>
      </c>
      <c r="S131" s="43">
        <f t="shared" si="69"/>
        <v>939.3</v>
      </c>
      <c r="T131" s="121">
        <f>RCFs!C$9</f>
        <v>12.199</v>
      </c>
      <c r="U131" s="43">
        <f t="shared" si="70"/>
        <v>939.3</v>
      </c>
      <c r="V131" s="121">
        <f t="shared" si="71"/>
        <v>12.199</v>
      </c>
      <c r="W131" s="111">
        <f t="shared" si="62"/>
        <v>1033.2</v>
      </c>
      <c r="X131" s="111">
        <f t="shared" si="62"/>
        <v>1286.8</v>
      </c>
      <c r="Y131" s="111">
        <f t="shared" si="62"/>
        <v>1521.6</v>
      </c>
      <c r="Z131" s="111">
        <f t="shared" si="62"/>
        <v>1380.7</v>
      </c>
      <c r="AA131" s="111">
        <f t="shared" si="62"/>
        <v>2038.2</v>
      </c>
      <c r="AB131" s="111">
        <f t="shared" si="62"/>
        <v>2817.9</v>
      </c>
      <c r="AC131" s="43">
        <f t="shared" si="72"/>
        <v>950.1</v>
      </c>
      <c r="AD131" s="121">
        <f>RCFs!C$13</f>
        <v>12.34</v>
      </c>
      <c r="AE131" s="111">
        <f t="shared" si="84"/>
        <v>1567.7</v>
      </c>
      <c r="AF131" s="111">
        <f t="shared" si="84"/>
        <v>1995.2</v>
      </c>
      <c r="AG131" s="111">
        <f t="shared" si="84"/>
        <v>2850.3</v>
      </c>
      <c r="AH131" s="43">
        <f t="shared" si="73"/>
        <v>959.4</v>
      </c>
      <c r="AI131" s="121">
        <f>RCFs!C$31</f>
        <v>12.46</v>
      </c>
      <c r="AJ131" s="43">
        <f t="shared" si="74"/>
        <v>0</v>
      </c>
      <c r="AK131" s="121"/>
      <c r="AL131" s="43">
        <f t="shared" si="75"/>
        <v>987.5</v>
      </c>
      <c r="AM131" s="121">
        <f>RCFs!C$33</f>
        <v>12.824999999999999</v>
      </c>
      <c r="AN131" s="111">
        <f t="shared" si="64"/>
        <v>1425.2</v>
      </c>
      <c r="AO131" s="43">
        <f t="shared" si="76"/>
        <v>994.8</v>
      </c>
      <c r="AP131" s="121">
        <f>RCFs!C$35</f>
        <v>12.92</v>
      </c>
      <c r="AQ131" s="111">
        <f t="shared" si="83"/>
        <v>1193.7</v>
      </c>
      <c r="AR131" s="111">
        <f t="shared" si="83"/>
        <v>1342.9</v>
      </c>
      <c r="AS131" s="43">
        <f t="shared" si="77"/>
        <v>1009.4</v>
      </c>
      <c r="AT131" s="121">
        <f>RCFs!C$37</f>
        <v>13.11</v>
      </c>
      <c r="AU131" s="43">
        <f t="shared" si="78"/>
        <v>989.4</v>
      </c>
      <c r="AV131" s="121">
        <f>RCFs!C$39</f>
        <v>12.85</v>
      </c>
      <c r="AW131" s="43">
        <f t="shared" si="79"/>
        <v>976.5</v>
      </c>
      <c r="AX131" s="121">
        <f>RCFs!C$41</f>
        <v>12.682</v>
      </c>
    </row>
    <row r="132" spans="1:50" s="64" customFormat="1" x14ac:dyDescent="0.2">
      <c r="A132" s="51">
        <v>1895</v>
      </c>
      <c r="B132" s="49" t="s">
        <v>149</v>
      </c>
      <c r="C132" s="50">
        <v>420</v>
      </c>
      <c r="D132" s="43">
        <f t="shared" si="65"/>
        <v>18345.2</v>
      </c>
      <c r="E132" s="117">
        <f>RCFs!C$43</f>
        <v>43.679000000000002</v>
      </c>
      <c r="F132" s="46">
        <f t="shared" si="66"/>
        <v>5276.46</v>
      </c>
      <c r="G132" s="117">
        <f>RCFs!C$5</f>
        <v>12.563000000000001</v>
      </c>
      <c r="H132" s="46">
        <f t="shared" si="67"/>
        <v>5276.46</v>
      </c>
      <c r="I132" s="117">
        <f>RCFs!C$5</f>
        <v>12.563000000000001</v>
      </c>
      <c r="J132" s="111">
        <f t="shared" si="86"/>
        <v>5804.1</v>
      </c>
      <c r="K132" s="111">
        <f t="shared" si="86"/>
        <v>7123.2</v>
      </c>
      <c r="L132" s="111">
        <f t="shared" si="86"/>
        <v>7914.7</v>
      </c>
      <c r="M132" s="111">
        <f t="shared" si="86"/>
        <v>10552.9</v>
      </c>
      <c r="N132" s="111">
        <f t="shared" si="86"/>
        <v>11344.4</v>
      </c>
      <c r="O132" s="43">
        <f t="shared" si="68"/>
        <v>5178.6000000000004</v>
      </c>
      <c r="P132" s="121">
        <f>RCFs!C$7</f>
        <v>12.33</v>
      </c>
      <c r="Q132" s="111">
        <f t="shared" si="82"/>
        <v>6732.1</v>
      </c>
      <c r="R132" s="111">
        <f t="shared" si="82"/>
        <v>7767.9</v>
      </c>
      <c r="S132" s="43">
        <f t="shared" si="69"/>
        <v>5123.5</v>
      </c>
      <c r="T132" s="121">
        <f>RCFs!C$9</f>
        <v>12.199</v>
      </c>
      <c r="U132" s="43">
        <f t="shared" si="70"/>
        <v>5123.5</v>
      </c>
      <c r="V132" s="121">
        <f t="shared" si="71"/>
        <v>12.199</v>
      </c>
      <c r="W132" s="111">
        <f t="shared" ref="W132:AB140" si="87">ROUNDDOWN($U132*W$6,1)</f>
        <v>5635.8</v>
      </c>
      <c r="X132" s="111">
        <f t="shared" si="87"/>
        <v>7019.1</v>
      </c>
      <c r="Y132" s="111">
        <f t="shared" si="87"/>
        <v>8300</v>
      </c>
      <c r="Z132" s="111">
        <f t="shared" si="87"/>
        <v>7531.5</v>
      </c>
      <c r="AA132" s="111">
        <f t="shared" si="87"/>
        <v>11117.9</v>
      </c>
      <c r="AB132" s="111">
        <f t="shared" si="87"/>
        <v>15370.5</v>
      </c>
      <c r="AC132" s="43">
        <f t="shared" si="72"/>
        <v>5182.8</v>
      </c>
      <c r="AD132" s="121">
        <f>RCFs!C$13</f>
        <v>12.34</v>
      </c>
      <c r="AE132" s="111">
        <f t="shared" si="84"/>
        <v>8551.6</v>
      </c>
      <c r="AF132" s="111">
        <f t="shared" si="84"/>
        <v>10883.9</v>
      </c>
      <c r="AG132" s="111">
        <f t="shared" si="84"/>
        <v>15548.4</v>
      </c>
      <c r="AH132" s="43">
        <f t="shared" si="73"/>
        <v>5233.2</v>
      </c>
      <c r="AI132" s="121">
        <f>RCFs!C$31</f>
        <v>12.46</v>
      </c>
      <c r="AJ132" s="43">
        <f t="shared" si="74"/>
        <v>0</v>
      </c>
      <c r="AK132" s="121"/>
      <c r="AL132" s="43">
        <f t="shared" si="75"/>
        <v>5386.5</v>
      </c>
      <c r="AM132" s="121">
        <f>RCFs!C$33</f>
        <v>12.824999999999999</v>
      </c>
      <c r="AN132" s="111">
        <f t="shared" si="64"/>
        <v>7774.2</v>
      </c>
      <c r="AO132" s="43">
        <f t="shared" si="76"/>
        <v>5426.4</v>
      </c>
      <c r="AP132" s="121">
        <f>RCFs!C$35</f>
        <v>12.92</v>
      </c>
      <c r="AQ132" s="111">
        <f t="shared" si="83"/>
        <v>6511.6</v>
      </c>
      <c r="AR132" s="111">
        <f t="shared" si="83"/>
        <v>7325.6</v>
      </c>
      <c r="AS132" s="43">
        <f t="shared" si="77"/>
        <v>5506.2</v>
      </c>
      <c r="AT132" s="121">
        <f>RCFs!C$37</f>
        <v>13.11</v>
      </c>
      <c r="AU132" s="43">
        <f t="shared" si="78"/>
        <v>5397</v>
      </c>
      <c r="AV132" s="121">
        <f>RCFs!C$39</f>
        <v>12.85</v>
      </c>
      <c r="AW132" s="43">
        <f t="shared" si="79"/>
        <v>5326.4</v>
      </c>
      <c r="AX132" s="121">
        <f>RCFs!C$41</f>
        <v>12.682</v>
      </c>
    </row>
    <row r="133" spans="1:50" s="64" customFormat="1" x14ac:dyDescent="0.2">
      <c r="A133" s="51">
        <v>2137</v>
      </c>
      <c r="B133" s="49" t="s">
        <v>150</v>
      </c>
      <c r="C133" s="50">
        <v>60</v>
      </c>
      <c r="D133" s="43">
        <f t="shared" si="65"/>
        <v>2620.6999999999998</v>
      </c>
      <c r="E133" s="117">
        <f>RCFs!C$43</f>
        <v>43.679000000000002</v>
      </c>
      <c r="F133" s="46">
        <f t="shared" si="66"/>
        <v>753.78000000000009</v>
      </c>
      <c r="G133" s="117">
        <f>RCFs!C$5</f>
        <v>12.563000000000001</v>
      </c>
      <c r="H133" s="46">
        <f t="shared" si="67"/>
        <v>753.78000000000009</v>
      </c>
      <c r="I133" s="117">
        <f>RCFs!C$5</f>
        <v>12.563000000000001</v>
      </c>
      <c r="J133" s="111">
        <f t="shared" si="86"/>
        <v>829.2</v>
      </c>
      <c r="K133" s="111">
        <f t="shared" si="86"/>
        <v>1017.6</v>
      </c>
      <c r="L133" s="111">
        <f t="shared" si="86"/>
        <v>1130.7</v>
      </c>
      <c r="M133" s="111">
        <f t="shared" si="86"/>
        <v>1507.6</v>
      </c>
      <c r="N133" s="111">
        <f t="shared" si="86"/>
        <v>1620.6</v>
      </c>
      <c r="O133" s="43">
        <f t="shared" si="68"/>
        <v>739.8</v>
      </c>
      <c r="P133" s="121">
        <f>RCFs!C$7</f>
        <v>12.33</v>
      </c>
      <c r="Q133" s="111">
        <f t="shared" si="82"/>
        <v>961.7</v>
      </c>
      <c r="R133" s="111">
        <f t="shared" si="82"/>
        <v>1109.7</v>
      </c>
      <c r="S133" s="43">
        <f t="shared" si="69"/>
        <v>731.9</v>
      </c>
      <c r="T133" s="121">
        <f>RCFs!C$9</f>
        <v>12.199</v>
      </c>
      <c r="U133" s="43">
        <f t="shared" si="70"/>
        <v>731.9</v>
      </c>
      <c r="V133" s="121">
        <f t="shared" si="71"/>
        <v>12.199</v>
      </c>
      <c r="W133" s="111">
        <f t="shared" si="87"/>
        <v>805</v>
      </c>
      <c r="X133" s="111">
        <f t="shared" si="87"/>
        <v>1002.7</v>
      </c>
      <c r="Y133" s="111">
        <f t="shared" si="87"/>
        <v>1185.5999999999999</v>
      </c>
      <c r="Z133" s="111">
        <f t="shared" si="87"/>
        <v>1075.8</v>
      </c>
      <c r="AA133" s="111">
        <f t="shared" si="87"/>
        <v>1588.2</v>
      </c>
      <c r="AB133" s="111">
        <f t="shared" si="87"/>
        <v>2195.6999999999998</v>
      </c>
      <c r="AC133" s="43">
        <f t="shared" si="72"/>
        <v>740.4</v>
      </c>
      <c r="AD133" s="121">
        <f>RCFs!C$13</f>
        <v>12.34</v>
      </c>
      <c r="AE133" s="111">
        <f t="shared" si="84"/>
        <v>1221.7</v>
      </c>
      <c r="AF133" s="111">
        <f t="shared" si="84"/>
        <v>1554.8</v>
      </c>
      <c r="AG133" s="111">
        <f t="shared" si="84"/>
        <v>2221.1999999999998</v>
      </c>
      <c r="AH133" s="43">
        <f t="shared" si="73"/>
        <v>747.6</v>
      </c>
      <c r="AI133" s="121">
        <f>RCFs!C$31</f>
        <v>12.46</v>
      </c>
      <c r="AJ133" s="43">
        <f t="shared" si="74"/>
        <v>0</v>
      </c>
      <c r="AK133" s="121"/>
      <c r="AL133" s="43">
        <f t="shared" si="75"/>
        <v>769.5</v>
      </c>
      <c r="AM133" s="121">
        <f>RCFs!C$33</f>
        <v>12.824999999999999</v>
      </c>
      <c r="AN133" s="111">
        <f t="shared" si="64"/>
        <v>1110.5999999999999</v>
      </c>
      <c r="AO133" s="43">
        <f t="shared" si="76"/>
        <v>775.2</v>
      </c>
      <c r="AP133" s="121">
        <f>RCFs!C$35</f>
        <v>12.92</v>
      </c>
      <c r="AQ133" s="111">
        <f t="shared" si="83"/>
        <v>930.2</v>
      </c>
      <c r="AR133" s="111">
        <f t="shared" si="83"/>
        <v>1046.5</v>
      </c>
      <c r="AS133" s="43">
        <f t="shared" si="77"/>
        <v>786.6</v>
      </c>
      <c r="AT133" s="121">
        <f>RCFs!C$37</f>
        <v>13.11</v>
      </c>
      <c r="AU133" s="43">
        <f t="shared" si="78"/>
        <v>771</v>
      </c>
      <c r="AV133" s="121">
        <f>RCFs!C$39</f>
        <v>12.85</v>
      </c>
      <c r="AW133" s="43">
        <f t="shared" si="79"/>
        <v>760.9</v>
      </c>
      <c r="AX133" s="121">
        <f>RCFs!C$41</f>
        <v>12.682</v>
      </c>
    </row>
    <row r="134" spans="1:50" s="64" customFormat="1" x14ac:dyDescent="0.2">
      <c r="A134" s="51">
        <v>2493</v>
      </c>
      <c r="B134" s="49" t="s">
        <v>151</v>
      </c>
      <c r="C134" s="63">
        <v>94.4</v>
      </c>
      <c r="D134" s="43">
        <f t="shared" si="65"/>
        <v>4123.3</v>
      </c>
      <c r="E134" s="117">
        <f>RCFs!C$43</f>
        <v>43.679000000000002</v>
      </c>
      <c r="F134" s="46">
        <f t="shared" si="66"/>
        <v>1185.9472000000001</v>
      </c>
      <c r="G134" s="117">
        <f>RCFs!C$5</f>
        <v>12.563000000000001</v>
      </c>
      <c r="H134" s="46">
        <f t="shared" si="67"/>
        <v>1185.9472000000001</v>
      </c>
      <c r="I134" s="117">
        <f>RCFs!C$5</f>
        <v>12.563000000000001</v>
      </c>
      <c r="J134" s="111">
        <f t="shared" si="86"/>
        <v>1304.5</v>
      </c>
      <c r="K134" s="111">
        <f t="shared" si="86"/>
        <v>1601</v>
      </c>
      <c r="L134" s="111">
        <f t="shared" si="86"/>
        <v>1778.9</v>
      </c>
      <c r="M134" s="111">
        <f t="shared" si="86"/>
        <v>2371.9</v>
      </c>
      <c r="N134" s="111">
        <f t="shared" si="86"/>
        <v>2549.8000000000002</v>
      </c>
      <c r="O134" s="43">
        <f t="shared" si="68"/>
        <v>1163.9000000000001</v>
      </c>
      <c r="P134" s="121">
        <f>RCFs!C$7</f>
        <v>12.33</v>
      </c>
      <c r="Q134" s="111">
        <f t="shared" si="82"/>
        <v>1513</v>
      </c>
      <c r="R134" s="111">
        <f t="shared" si="82"/>
        <v>1745.8</v>
      </c>
      <c r="S134" s="43">
        <f t="shared" si="69"/>
        <v>1151.5</v>
      </c>
      <c r="T134" s="121">
        <f>RCFs!C$9</f>
        <v>12.199</v>
      </c>
      <c r="U134" s="43">
        <f t="shared" si="70"/>
        <v>1151.5</v>
      </c>
      <c r="V134" s="121">
        <f t="shared" si="71"/>
        <v>12.199</v>
      </c>
      <c r="W134" s="111">
        <f t="shared" si="87"/>
        <v>1266.5999999999999</v>
      </c>
      <c r="X134" s="111">
        <f t="shared" si="87"/>
        <v>1577.5</v>
      </c>
      <c r="Y134" s="111">
        <f t="shared" si="87"/>
        <v>1865.4</v>
      </c>
      <c r="Z134" s="111">
        <f t="shared" si="87"/>
        <v>1692.7</v>
      </c>
      <c r="AA134" s="111">
        <f t="shared" si="87"/>
        <v>2498.6999999999998</v>
      </c>
      <c r="AB134" s="111">
        <f t="shared" si="87"/>
        <v>3454.5</v>
      </c>
      <c r="AC134" s="43">
        <f t="shared" si="72"/>
        <v>1164.8</v>
      </c>
      <c r="AD134" s="121">
        <f>RCFs!C$13</f>
        <v>12.34</v>
      </c>
      <c r="AE134" s="111">
        <f t="shared" si="84"/>
        <v>1921.9</v>
      </c>
      <c r="AF134" s="111">
        <f t="shared" si="84"/>
        <v>2446.1</v>
      </c>
      <c r="AG134" s="111">
        <f t="shared" si="84"/>
        <v>3494.4</v>
      </c>
      <c r="AH134" s="43">
        <f t="shared" si="73"/>
        <v>1176.2</v>
      </c>
      <c r="AI134" s="121">
        <f>RCFs!C$31</f>
        <v>12.46</v>
      </c>
      <c r="AJ134" s="43">
        <f t="shared" si="74"/>
        <v>0</v>
      </c>
      <c r="AK134" s="121"/>
      <c r="AL134" s="43">
        <f t="shared" si="75"/>
        <v>1210.5999999999999</v>
      </c>
      <c r="AM134" s="121">
        <f>RCFs!C$33</f>
        <v>12.824999999999999</v>
      </c>
      <c r="AN134" s="111">
        <f t="shared" si="64"/>
        <v>1747.2</v>
      </c>
      <c r="AO134" s="43">
        <f t="shared" si="76"/>
        <v>1219.5999999999999</v>
      </c>
      <c r="AP134" s="121">
        <f>RCFs!C$35</f>
        <v>12.92</v>
      </c>
      <c r="AQ134" s="111">
        <f t="shared" si="83"/>
        <v>1463.5</v>
      </c>
      <c r="AR134" s="111">
        <f t="shared" si="83"/>
        <v>1646.4</v>
      </c>
      <c r="AS134" s="43">
        <f t="shared" si="77"/>
        <v>1237.5</v>
      </c>
      <c r="AT134" s="121">
        <f>RCFs!C$37</f>
        <v>13.11</v>
      </c>
      <c r="AU134" s="43">
        <f t="shared" si="78"/>
        <v>1213</v>
      </c>
      <c r="AV134" s="121">
        <f>RCFs!C$39</f>
        <v>12.85</v>
      </c>
      <c r="AW134" s="43">
        <f t="shared" si="79"/>
        <v>1197.0999999999999</v>
      </c>
      <c r="AX134" s="121">
        <f>RCFs!C$41</f>
        <v>12.682</v>
      </c>
    </row>
    <row r="135" spans="1:50" s="64" customFormat="1" x14ac:dyDescent="0.2">
      <c r="A135" s="51">
        <v>2527</v>
      </c>
      <c r="B135" s="49" t="s">
        <v>152</v>
      </c>
      <c r="C135" s="50">
        <v>187</v>
      </c>
      <c r="D135" s="43">
        <f t="shared" si="65"/>
        <v>8168</v>
      </c>
      <c r="E135" s="117">
        <f>RCFs!C$43</f>
        <v>43.679000000000002</v>
      </c>
      <c r="F135" s="46">
        <f t="shared" si="66"/>
        <v>2349.2809999999999</v>
      </c>
      <c r="G135" s="117">
        <f>RCFs!C$5</f>
        <v>12.563000000000001</v>
      </c>
      <c r="H135" s="46">
        <f t="shared" si="67"/>
        <v>2349.2809999999999</v>
      </c>
      <c r="I135" s="117">
        <f>RCFs!C$5</f>
        <v>12.563000000000001</v>
      </c>
      <c r="J135" s="111">
        <f t="shared" si="86"/>
        <v>2584.1999999999998</v>
      </c>
      <c r="K135" s="111">
        <f t="shared" si="86"/>
        <v>3171.5</v>
      </c>
      <c r="L135" s="111">
        <f t="shared" si="86"/>
        <v>3523.9</v>
      </c>
      <c r="M135" s="111">
        <f t="shared" si="86"/>
        <v>4698.6000000000004</v>
      </c>
      <c r="N135" s="111">
        <f t="shared" si="86"/>
        <v>5051</v>
      </c>
      <c r="O135" s="43">
        <f t="shared" si="68"/>
        <v>2305.6999999999998</v>
      </c>
      <c r="P135" s="121">
        <f>RCFs!C$7</f>
        <v>12.33</v>
      </c>
      <c r="Q135" s="111">
        <f t="shared" si="82"/>
        <v>2997.4</v>
      </c>
      <c r="R135" s="111">
        <f t="shared" si="82"/>
        <v>3458.5</v>
      </c>
      <c r="S135" s="43">
        <f t="shared" si="69"/>
        <v>2281.1999999999998</v>
      </c>
      <c r="T135" s="121">
        <f>RCFs!C$9</f>
        <v>12.199</v>
      </c>
      <c r="U135" s="43">
        <f t="shared" si="70"/>
        <v>2281.1999999999998</v>
      </c>
      <c r="V135" s="121">
        <f t="shared" si="71"/>
        <v>12.199</v>
      </c>
      <c r="W135" s="111">
        <f t="shared" si="87"/>
        <v>2509.3000000000002</v>
      </c>
      <c r="X135" s="111">
        <f t="shared" si="87"/>
        <v>3125.2</v>
      </c>
      <c r="Y135" s="111">
        <f t="shared" si="87"/>
        <v>3695.5</v>
      </c>
      <c r="Z135" s="111">
        <f t="shared" si="87"/>
        <v>3353.3</v>
      </c>
      <c r="AA135" s="111">
        <f t="shared" si="87"/>
        <v>4950.2</v>
      </c>
      <c r="AB135" s="111">
        <f t="shared" si="87"/>
        <v>6843.6</v>
      </c>
      <c r="AC135" s="43">
        <f t="shared" si="72"/>
        <v>2307.5</v>
      </c>
      <c r="AD135" s="121">
        <f>RCFs!C$13</f>
        <v>12.34</v>
      </c>
      <c r="AE135" s="111">
        <f t="shared" si="84"/>
        <v>3807.4</v>
      </c>
      <c r="AF135" s="111">
        <f t="shared" si="84"/>
        <v>4845.8</v>
      </c>
      <c r="AG135" s="111">
        <f t="shared" si="84"/>
        <v>6922.5</v>
      </c>
      <c r="AH135" s="43">
        <f t="shared" si="73"/>
        <v>2330</v>
      </c>
      <c r="AI135" s="121">
        <f>RCFs!C$31</f>
        <v>12.46</v>
      </c>
      <c r="AJ135" s="43">
        <f t="shared" si="74"/>
        <v>0</v>
      </c>
      <c r="AK135" s="121"/>
      <c r="AL135" s="43">
        <f t="shared" si="75"/>
        <v>2398.1999999999998</v>
      </c>
      <c r="AM135" s="121">
        <f>RCFs!C$33</f>
        <v>12.824999999999999</v>
      </c>
      <c r="AN135" s="111">
        <f t="shared" si="64"/>
        <v>3461.3</v>
      </c>
      <c r="AO135" s="43">
        <f t="shared" si="76"/>
        <v>2416</v>
      </c>
      <c r="AP135" s="121">
        <f>RCFs!C$35</f>
        <v>12.92</v>
      </c>
      <c r="AQ135" s="111">
        <f t="shared" si="83"/>
        <v>2899.2</v>
      </c>
      <c r="AR135" s="111">
        <f t="shared" si="83"/>
        <v>3261.6</v>
      </c>
      <c r="AS135" s="43">
        <f t="shared" si="77"/>
        <v>2451.5</v>
      </c>
      <c r="AT135" s="121">
        <f>RCFs!C$37</f>
        <v>13.11</v>
      </c>
      <c r="AU135" s="43">
        <f t="shared" si="78"/>
        <v>2402.9</v>
      </c>
      <c r="AV135" s="121">
        <f>RCFs!C$39</f>
        <v>12.85</v>
      </c>
      <c r="AW135" s="43">
        <f t="shared" si="79"/>
        <v>2371.5</v>
      </c>
      <c r="AX135" s="121">
        <f>RCFs!C$41</f>
        <v>12.682</v>
      </c>
    </row>
    <row r="136" spans="1:50" s="64" customFormat="1" x14ac:dyDescent="0.2">
      <c r="A136" s="51">
        <v>2848</v>
      </c>
      <c r="B136" s="49" t="s">
        <v>153</v>
      </c>
      <c r="C136" s="63">
        <v>268</v>
      </c>
      <c r="D136" s="43">
        <f t="shared" si="65"/>
        <v>11706</v>
      </c>
      <c r="E136" s="117">
        <f>RCFs!C$43</f>
        <v>43.679000000000002</v>
      </c>
      <c r="F136" s="46">
        <f t="shared" si="66"/>
        <v>3366.884</v>
      </c>
      <c r="G136" s="117">
        <f>RCFs!C$5</f>
        <v>12.563000000000001</v>
      </c>
      <c r="H136" s="46">
        <f t="shared" si="67"/>
        <v>3366.884</v>
      </c>
      <c r="I136" s="117">
        <f>RCFs!C$5</f>
        <v>12.563000000000001</v>
      </c>
      <c r="J136" s="111">
        <f t="shared" si="86"/>
        <v>3703.6</v>
      </c>
      <c r="K136" s="111">
        <f t="shared" si="86"/>
        <v>4545.3</v>
      </c>
      <c r="L136" s="111">
        <f t="shared" si="86"/>
        <v>5050.3</v>
      </c>
      <c r="M136" s="111">
        <f t="shared" si="86"/>
        <v>6733.8</v>
      </c>
      <c r="N136" s="111">
        <f t="shared" si="86"/>
        <v>7238.8</v>
      </c>
      <c r="O136" s="43">
        <f t="shared" si="68"/>
        <v>3304.4</v>
      </c>
      <c r="P136" s="121">
        <f>RCFs!C$7</f>
        <v>12.33</v>
      </c>
      <c r="Q136" s="111">
        <f t="shared" si="82"/>
        <v>4295.7</v>
      </c>
      <c r="R136" s="111">
        <f t="shared" si="82"/>
        <v>4956.6000000000004</v>
      </c>
      <c r="S136" s="43">
        <f t="shared" si="69"/>
        <v>3269.3</v>
      </c>
      <c r="T136" s="121">
        <f>RCFs!C$9</f>
        <v>12.199</v>
      </c>
      <c r="U136" s="43">
        <f t="shared" si="70"/>
        <v>3269.3</v>
      </c>
      <c r="V136" s="121">
        <f t="shared" si="71"/>
        <v>12.199</v>
      </c>
      <c r="W136" s="111">
        <f t="shared" si="87"/>
        <v>3596.2</v>
      </c>
      <c r="X136" s="111">
        <f t="shared" si="87"/>
        <v>4478.8999999999996</v>
      </c>
      <c r="Y136" s="111">
        <f t="shared" si="87"/>
        <v>5296.2</v>
      </c>
      <c r="Z136" s="111">
        <f t="shared" si="87"/>
        <v>4805.8</v>
      </c>
      <c r="AA136" s="111">
        <f t="shared" si="87"/>
        <v>7094.3</v>
      </c>
      <c r="AB136" s="111">
        <f t="shared" si="87"/>
        <v>9807.9</v>
      </c>
      <c r="AC136" s="43">
        <f t="shared" si="72"/>
        <v>3307.1</v>
      </c>
      <c r="AD136" s="121">
        <f>RCFs!C$13</f>
        <v>12.34</v>
      </c>
      <c r="AE136" s="111">
        <f t="shared" si="84"/>
        <v>5456.7</v>
      </c>
      <c r="AF136" s="111">
        <f t="shared" si="84"/>
        <v>6944.9</v>
      </c>
      <c r="AG136" s="111">
        <f t="shared" si="84"/>
        <v>9921.2999999999993</v>
      </c>
      <c r="AH136" s="43">
        <f t="shared" si="73"/>
        <v>3339.2</v>
      </c>
      <c r="AI136" s="121">
        <f>RCFs!C$31</f>
        <v>12.46</v>
      </c>
      <c r="AJ136" s="43">
        <f t="shared" si="74"/>
        <v>0</v>
      </c>
      <c r="AK136" s="121"/>
      <c r="AL136" s="43">
        <f t="shared" si="75"/>
        <v>3437.1</v>
      </c>
      <c r="AM136" s="121">
        <f>RCFs!C$33</f>
        <v>12.824999999999999</v>
      </c>
      <c r="AN136" s="111">
        <f t="shared" si="64"/>
        <v>4960.7</v>
      </c>
      <c r="AO136" s="43">
        <f t="shared" si="76"/>
        <v>3462.5</v>
      </c>
      <c r="AP136" s="121">
        <f>RCFs!C$35</f>
        <v>12.92</v>
      </c>
      <c r="AQ136" s="111">
        <f t="shared" si="83"/>
        <v>4155</v>
      </c>
      <c r="AR136" s="111">
        <f t="shared" si="83"/>
        <v>4674.3</v>
      </c>
      <c r="AS136" s="43">
        <f t="shared" si="77"/>
        <v>3513.4</v>
      </c>
      <c r="AT136" s="121">
        <f>RCFs!C$37</f>
        <v>13.11</v>
      </c>
      <c r="AU136" s="43">
        <f t="shared" si="78"/>
        <v>3443.8</v>
      </c>
      <c r="AV136" s="121">
        <f>RCFs!C$39</f>
        <v>12.85</v>
      </c>
      <c r="AW136" s="43">
        <f t="shared" si="79"/>
        <v>3398.7</v>
      </c>
      <c r="AX136" s="121">
        <f>RCFs!C$41</f>
        <v>12.682</v>
      </c>
    </row>
    <row r="137" spans="1:50" s="64" customFormat="1" x14ac:dyDescent="0.2">
      <c r="A137" s="51">
        <v>2985</v>
      </c>
      <c r="B137" s="49" t="s">
        <v>154</v>
      </c>
      <c r="C137" s="63">
        <v>200</v>
      </c>
      <c r="D137" s="43">
        <f t="shared" si="65"/>
        <v>8735.7999999999993</v>
      </c>
      <c r="E137" s="117">
        <f>RCFs!C$43</f>
        <v>43.679000000000002</v>
      </c>
      <c r="F137" s="46">
        <f t="shared" si="66"/>
        <v>2512.6</v>
      </c>
      <c r="G137" s="117">
        <f>RCFs!C$5</f>
        <v>12.563000000000001</v>
      </c>
      <c r="H137" s="46">
        <f t="shared" si="67"/>
        <v>2512.6</v>
      </c>
      <c r="I137" s="117">
        <f>RCFs!C$5</f>
        <v>12.563000000000001</v>
      </c>
      <c r="J137" s="111">
        <f t="shared" si="86"/>
        <v>2763.9</v>
      </c>
      <c r="K137" s="111">
        <f t="shared" si="86"/>
        <v>3392</v>
      </c>
      <c r="L137" s="111">
        <f t="shared" si="86"/>
        <v>3768.9</v>
      </c>
      <c r="M137" s="111">
        <f t="shared" si="86"/>
        <v>5025.2</v>
      </c>
      <c r="N137" s="111">
        <f t="shared" si="86"/>
        <v>5402.1</v>
      </c>
      <c r="O137" s="43">
        <f t="shared" si="68"/>
        <v>2466</v>
      </c>
      <c r="P137" s="121">
        <f>RCFs!C$7</f>
        <v>12.33</v>
      </c>
      <c r="Q137" s="111">
        <f t="shared" si="82"/>
        <v>3205.8</v>
      </c>
      <c r="R137" s="111">
        <f t="shared" si="82"/>
        <v>3699</v>
      </c>
      <c r="S137" s="43">
        <f t="shared" si="69"/>
        <v>2439.8000000000002</v>
      </c>
      <c r="T137" s="121">
        <f>RCFs!C$9</f>
        <v>12.199</v>
      </c>
      <c r="U137" s="43">
        <f t="shared" si="70"/>
        <v>2439.8000000000002</v>
      </c>
      <c r="V137" s="121">
        <f t="shared" si="71"/>
        <v>12.199</v>
      </c>
      <c r="W137" s="111">
        <f t="shared" si="87"/>
        <v>2683.7</v>
      </c>
      <c r="X137" s="111">
        <f t="shared" si="87"/>
        <v>3342.5</v>
      </c>
      <c r="Y137" s="111">
        <f t="shared" si="87"/>
        <v>3952.4</v>
      </c>
      <c r="Z137" s="111">
        <f t="shared" si="87"/>
        <v>3586.5</v>
      </c>
      <c r="AA137" s="111">
        <f t="shared" si="87"/>
        <v>5294.3</v>
      </c>
      <c r="AB137" s="111">
        <f t="shared" si="87"/>
        <v>7319.4</v>
      </c>
      <c r="AC137" s="43">
        <f t="shared" si="72"/>
        <v>2468</v>
      </c>
      <c r="AD137" s="121">
        <f>RCFs!C$13</f>
        <v>12.34</v>
      </c>
      <c r="AE137" s="111">
        <f t="shared" si="84"/>
        <v>4072.2</v>
      </c>
      <c r="AF137" s="111">
        <f t="shared" si="84"/>
        <v>5182.8</v>
      </c>
      <c r="AG137" s="111">
        <f t="shared" si="84"/>
        <v>7404</v>
      </c>
      <c r="AH137" s="43">
        <f t="shared" si="73"/>
        <v>2492</v>
      </c>
      <c r="AI137" s="121">
        <f>RCFs!C$31</f>
        <v>12.46</v>
      </c>
      <c r="AJ137" s="43">
        <f t="shared" si="74"/>
        <v>0</v>
      </c>
      <c r="AK137" s="121"/>
      <c r="AL137" s="43">
        <f t="shared" si="75"/>
        <v>2565</v>
      </c>
      <c r="AM137" s="121">
        <f>RCFs!C$33</f>
        <v>12.824999999999999</v>
      </c>
      <c r="AN137" s="111">
        <f t="shared" si="64"/>
        <v>3702</v>
      </c>
      <c r="AO137" s="43">
        <f t="shared" si="76"/>
        <v>2584</v>
      </c>
      <c r="AP137" s="121">
        <f>RCFs!C$35</f>
        <v>12.92</v>
      </c>
      <c r="AQ137" s="111">
        <f t="shared" si="83"/>
        <v>3100.8</v>
      </c>
      <c r="AR137" s="111">
        <f t="shared" si="83"/>
        <v>3488.4</v>
      </c>
      <c r="AS137" s="43">
        <f t="shared" si="77"/>
        <v>2622</v>
      </c>
      <c r="AT137" s="121">
        <f>RCFs!C$37</f>
        <v>13.11</v>
      </c>
      <c r="AU137" s="43">
        <f t="shared" si="78"/>
        <v>2570</v>
      </c>
      <c r="AV137" s="121">
        <f>RCFs!C$39</f>
        <v>12.85</v>
      </c>
      <c r="AW137" s="43">
        <f t="shared" si="79"/>
        <v>2536.4</v>
      </c>
      <c r="AX137" s="121">
        <f>RCFs!C$41</f>
        <v>12.682</v>
      </c>
    </row>
    <row r="138" spans="1:50" s="64" customFormat="1" x14ac:dyDescent="0.2">
      <c r="A138" s="51">
        <v>2987</v>
      </c>
      <c r="B138" s="49" t="s">
        <v>155</v>
      </c>
      <c r="C138" s="50">
        <v>266</v>
      </c>
      <c r="D138" s="43">
        <f t="shared" si="65"/>
        <v>11618.6</v>
      </c>
      <c r="E138" s="117">
        <f>RCFs!C$43</f>
        <v>43.679000000000002</v>
      </c>
      <c r="F138" s="46">
        <f t="shared" si="66"/>
        <v>3341.7580000000003</v>
      </c>
      <c r="G138" s="117">
        <f>RCFs!C$5</f>
        <v>12.563000000000001</v>
      </c>
      <c r="H138" s="46">
        <f t="shared" si="67"/>
        <v>3341.7580000000003</v>
      </c>
      <c r="I138" s="117">
        <f>RCFs!C$5</f>
        <v>12.563000000000001</v>
      </c>
      <c r="J138" s="111">
        <f t="shared" si="86"/>
        <v>3675.9</v>
      </c>
      <c r="K138" s="111">
        <f t="shared" si="86"/>
        <v>4511.3999999999996</v>
      </c>
      <c r="L138" s="111">
        <f t="shared" si="86"/>
        <v>5012.6000000000004</v>
      </c>
      <c r="M138" s="111">
        <f t="shared" si="86"/>
        <v>6683.5</v>
      </c>
      <c r="N138" s="111">
        <f t="shared" si="86"/>
        <v>7184.8</v>
      </c>
      <c r="O138" s="43">
        <f t="shared" si="68"/>
        <v>3279.7</v>
      </c>
      <c r="P138" s="121">
        <f>RCFs!C$7</f>
        <v>12.33</v>
      </c>
      <c r="Q138" s="111">
        <f t="shared" si="82"/>
        <v>4263.6000000000004</v>
      </c>
      <c r="R138" s="111">
        <f t="shared" si="82"/>
        <v>4919.5</v>
      </c>
      <c r="S138" s="43">
        <f t="shared" si="69"/>
        <v>3244.9</v>
      </c>
      <c r="T138" s="121">
        <f>RCFs!C$9</f>
        <v>12.199</v>
      </c>
      <c r="U138" s="43">
        <f t="shared" si="70"/>
        <v>3244.9</v>
      </c>
      <c r="V138" s="121">
        <f t="shared" si="71"/>
        <v>12.199</v>
      </c>
      <c r="W138" s="111">
        <f t="shared" si="87"/>
        <v>3569.3</v>
      </c>
      <c r="X138" s="111">
        <f t="shared" si="87"/>
        <v>4445.5</v>
      </c>
      <c r="Y138" s="111">
        <f t="shared" si="87"/>
        <v>5256.7</v>
      </c>
      <c r="Z138" s="111">
        <f t="shared" si="87"/>
        <v>4770</v>
      </c>
      <c r="AA138" s="111">
        <f t="shared" si="87"/>
        <v>7041.4</v>
      </c>
      <c r="AB138" s="111">
        <f t="shared" si="87"/>
        <v>9734.7000000000007</v>
      </c>
      <c r="AC138" s="43">
        <f t="shared" si="72"/>
        <v>3282.4</v>
      </c>
      <c r="AD138" s="121">
        <f>RCFs!C$13</f>
        <v>12.34</v>
      </c>
      <c r="AE138" s="111">
        <f t="shared" si="84"/>
        <v>5416</v>
      </c>
      <c r="AF138" s="111">
        <f t="shared" si="84"/>
        <v>6893</v>
      </c>
      <c r="AG138" s="111">
        <f t="shared" si="84"/>
        <v>9847.2000000000007</v>
      </c>
      <c r="AH138" s="43">
        <f t="shared" si="73"/>
        <v>3314.3</v>
      </c>
      <c r="AI138" s="121">
        <f>RCFs!C$31</f>
        <v>12.46</v>
      </c>
      <c r="AJ138" s="43">
        <f t="shared" si="74"/>
        <v>0</v>
      </c>
      <c r="AK138" s="121"/>
      <c r="AL138" s="43">
        <f t="shared" si="75"/>
        <v>3411.4</v>
      </c>
      <c r="AM138" s="121">
        <f>RCFs!C$33</f>
        <v>12.824999999999999</v>
      </c>
      <c r="AN138" s="111">
        <f t="shared" si="64"/>
        <v>4923.6000000000004</v>
      </c>
      <c r="AO138" s="43">
        <f t="shared" si="76"/>
        <v>3436.7</v>
      </c>
      <c r="AP138" s="121">
        <f>RCFs!C$35</f>
        <v>12.92</v>
      </c>
      <c r="AQ138" s="111">
        <f t="shared" si="83"/>
        <v>4124</v>
      </c>
      <c r="AR138" s="111">
        <f t="shared" si="83"/>
        <v>4639.5</v>
      </c>
      <c r="AS138" s="43">
        <f t="shared" si="77"/>
        <v>3487.2</v>
      </c>
      <c r="AT138" s="121">
        <f>RCFs!C$37</f>
        <v>13.11</v>
      </c>
      <c r="AU138" s="43">
        <f t="shared" si="78"/>
        <v>3418.1</v>
      </c>
      <c r="AV138" s="121">
        <f>RCFs!C$39</f>
        <v>12.85</v>
      </c>
      <c r="AW138" s="43">
        <f t="shared" si="79"/>
        <v>3373.4</v>
      </c>
      <c r="AX138" s="121">
        <f>RCFs!C$41</f>
        <v>12.682</v>
      </c>
    </row>
    <row r="139" spans="1:50" s="64" customFormat="1" x14ac:dyDescent="0.2">
      <c r="A139" s="51">
        <v>2989</v>
      </c>
      <c r="B139" s="49" t="s">
        <v>156</v>
      </c>
      <c r="C139" s="50">
        <v>279</v>
      </c>
      <c r="D139" s="43">
        <f t="shared" si="65"/>
        <v>12186.4</v>
      </c>
      <c r="E139" s="117">
        <f>RCFs!C$43</f>
        <v>43.679000000000002</v>
      </c>
      <c r="F139" s="46">
        <f t="shared" si="66"/>
        <v>3505.0770000000002</v>
      </c>
      <c r="G139" s="117">
        <f>RCFs!C$5</f>
        <v>12.563000000000001</v>
      </c>
      <c r="H139" s="46">
        <f t="shared" si="67"/>
        <v>3505.0770000000002</v>
      </c>
      <c r="I139" s="117">
        <f>RCFs!C$5</f>
        <v>12.563000000000001</v>
      </c>
      <c r="J139" s="111">
        <f t="shared" si="86"/>
        <v>3855.6</v>
      </c>
      <c r="K139" s="111">
        <f t="shared" si="86"/>
        <v>4731.8999999999996</v>
      </c>
      <c r="L139" s="111">
        <f t="shared" si="86"/>
        <v>5257.6</v>
      </c>
      <c r="M139" s="111">
        <f t="shared" si="86"/>
        <v>7010.2</v>
      </c>
      <c r="N139" s="111">
        <f t="shared" si="86"/>
        <v>7535.9</v>
      </c>
      <c r="O139" s="43">
        <f t="shared" si="68"/>
        <v>3440</v>
      </c>
      <c r="P139" s="121">
        <f>RCFs!C$7</f>
        <v>12.33</v>
      </c>
      <c r="Q139" s="111">
        <f t="shared" si="82"/>
        <v>4472</v>
      </c>
      <c r="R139" s="111">
        <f t="shared" si="82"/>
        <v>5160</v>
      </c>
      <c r="S139" s="43">
        <f t="shared" si="69"/>
        <v>3403.5</v>
      </c>
      <c r="T139" s="121">
        <f>RCFs!C$9</f>
        <v>12.199</v>
      </c>
      <c r="U139" s="43">
        <f t="shared" si="70"/>
        <v>3403.5</v>
      </c>
      <c r="V139" s="121">
        <f t="shared" si="71"/>
        <v>12.199</v>
      </c>
      <c r="W139" s="111">
        <f t="shared" si="87"/>
        <v>3743.8</v>
      </c>
      <c r="X139" s="111">
        <f t="shared" si="87"/>
        <v>4662.7</v>
      </c>
      <c r="Y139" s="111">
        <f t="shared" si="87"/>
        <v>5513.6</v>
      </c>
      <c r="Z139" s="111">
        <f t="shared" si="87"/>
        <v>5003.1000000000004</v>
      </c>
      <c r="AA139" s="111">
        <f t="shared" si="87"/>
        <v>7385.5</v>
      </c>
      <c r="AB139" s="111">
        <f t="shared" si="87"/>
        <v>10210.5</v>
      </c>
      <c r="AC139" s="43">
        <f t="shared" si="72"/>
        <v>3442.8</v>
      </c>
      <c r="AD139" s="121">
        <f>RCFs!C$13</f>
        <v>12.34</v>
      </c>
      <c r="AE139" s="111">
        <f t="shared" si="84"/>
        <v>5680.6</v>
      </c>
      <c r="AF139" s="111">
        <f t="shared" si="84"/>
        <v>7229.9</v>
      </c>
      <c r="AG139" s="111">
        <f t="shared" si="84"/>
        <v>10328.4</v>
      </c>
      <c r="AH139" s="43">
        <f t="shared" si="73"/>
        <v>3476.3</v>
      </c>
      <c r="AI139" s="121">
        <f>RCFs!C$31</f>
        <v>12.46</v>
      </c>
      <c r="AJ139" s="43">
        <f t="shared" si="74"/>
        <v>0</v>
      </c>
      <c r="AK139" s="121"/>
      <c r="AL139" s="43">
        <f t="shared" si="75"/>
        <v>3578.1</v>
      </c>
      <c r="AM139" s="121">
        <f>RCFs!C$33</f>
        <v>12.824999999999999</v>
      </c>
      <c r="AN139" s="111">
        <f t="shared" si="64"/>
        <v>5164.2</v>
      </c>
      <c r="AO139" s="43">
        <f t="shared" si="76"/>
        <v>3604.6</v>
      </c>
      <c r="AP139" s="121">
        <f>RCFs!C$35</f>
        <v>12.92</v>
      </c>
      <c r="AQ139" s="111">
        <f t="shared" si="83"/>
        <v>4325.5</v>
      </c>
      <c r="AR139" s="111">
        <f t="shared" si="83"/>
        <v>4866.2</v>
      </c>
      <c r="AS139" s="43">
        <f t="shared" si="77"/>
        <v>3657.6</v>
      </c>
      <c r="AT139" s="121">
        <f>RCFs!C$37</f>
        <v>13.11</v>
      </c>
      <c r="AU139" s="43">
        <f t="shared" si="78"/>
        <v>3585.1</v>
      </c>
      <c r="AV139" s="121">
        <f>RCFs!C$39</f>
        <v>12.85</v>
      </c>
      <c r="AW139" s="43">
        <f t="shared" si="79"/>
        <v>3538.2</v>
      </c>
      <c r="AX139" s="121">
        <f>RCFs!C$41</f>
        <v>12.682</v>
      </c>
    </row>
    <row r="140" spans="1:50" s="64" customFormat="1" x14ac:dyDescent="0.2">
      <c r="A140" s="51">
        <v>2993</v>
      </c>
      <c r="B140" s="49" t="s">
        <v>157</v>
      </c>
      <c r="C140" s="50">
        <v>275</v>
      </c>
      <c r="D140" s="43">
        <f t="shared" si="65"/>
        <v>12011.7</v>
      </c>
      <c r="E140" s="117">
        <f>RCFs!C$43</f>
        <v>43.679000000000002</v>
      </c>
      <c r="F140" s="46">
        <f t="shared" si="66"/>
        <v>3454.8250000000003</v>
      </c>
      <c r="G140" s="117">
        <f>RCFs!C$5</f>
        <v>12.563000000000001</v>
      </c>
      <c r="H140" s="46">
        <f t="shared" si="67"/>
        <v>3454.8250000000003</v>
      </c>
      <c r="I140" s="117">
        <f>RCFs!C$5</f>
        <v>12.563000000000001</v>
      </c>
      <c r="J140" s="111">
        <f t="shared" si="86"/>
        <v>3800.3</v>
      </c>
      <c r="K140" s="111">
        <f t="shared" si="86"/>
        <v>4664</v>
      </c>
      <c r="L140" s="111">
        <f t="shared" si="86"/>
        <v>5182.2</v>
      </c>
      <c r="M140" s="111">
        <f t="shared" si="86"/>
        <v>6909.7</v>
      </c>
      <c r="N140" s="111">
        <f t="shared" si="86"/>
        <v>7427.9</v>
      </c>
      <c r="O140" s="43">
        <f t="shared" si="68"/>
        <v>3390.7</v>
      </c>
      <c r="P140" s="121">
        <f>RCFs!C$7</f>
        <v>12.33</v>
      </c>
      <c r="Q140" s="111">
        <f t="shared" si="82"/>
        <v>4407.8999999999996</v>
      </c>
      <c r="R140" s="111">
        <f t="shared" si="82"/>
        <v>5086</v>
      </c>
      <c r="S140" s="43">
        <f t="shared" si="69"/>
        <v>3354.7</v>
      </c>
      <c r="T140" s="121">
        <f>RCFs!C$9</f>
        <v>12.199</v>
      </c>
      <c r="U140" s="43">
        <f t="shared" si="70"/>
        <v>3354.7</v>
      </c>
      <c r="V140" s="121">
        <f t="shared" si="71"/>
        <v>12.199</v>
      </c>
      <c r="W140" s="111">
        <f t="shared" si="87"/>
        <v>3690.1</v>
      </c>
      <c r="X140" s="111">
        <f t="shared" si="87"/>
        <v>4595.8999999999996</v>
      </c>
      <c r="Y140" s="111">
        <f t="shared" si="87"/>
        <v>5434.6</v>
      </c>
      <c r="Z140" s="111">
        <f t="shared" si="87"/>
        <v>4931.3999999999996</v>
      </c>
      <c r="AA140" s="111">
        <f t="shared" si="87"/>
        <v>7279.6</v>
      </c>
      <c r="AB140" s="111">
        <f t="shared" si="87"/>
        <v>10064.1</v>
      </c>
      <c r="AC140" s="43">
        <f t="shared" si="72"/>
        <v>3393.5</v>
      </c>
      <c r="AD140" s="121">
        <f>RCFs!C$13</f>
        <v>12.34</v>
      </c>
      <c r="AE140" s="111">
        <f t="shared" si="84"/>
        <v>5599.3</v>
      </c>
      <c r="AF140" s="111">
        <f t="shared" si="84"/>
        <v>7126.4</v>
      </c>
      <c r="AG140" s="111">
        <f t="shared" si="84"/>
        <v>10180.5</v>
      </c>
      <c r="AH140" s="43">
        <f t="shared" si="73"/>
        <v>3426.5</v>
      </c>
      <c r="AI140" s="121">
        <f>RCFs!C$31</f>
        <v>12.46</v>
      </c>
      <c r="AJ140" s="43">
        <f t="shared" si="74"/>
        <v>0</v>
      </c>
      <c r="AK140" s="121"/>
      <c r="AL140" s="43">
        <f t="shared" si="75"/>
        <v>3526.8</v>
      </c>
      <c r="AM140" s="121">
        <f>RCFs!C$33</f>
        <v>12.824999999999999</v>
      </c>
      <c r="AN140" s="111">
        <f t="shared" si="64"/>
        <v>5090.3</v>
      </c>
      <c r="AO140" s="43">
        <f t="shared" si="76"/>
        <v>3553</v>
      </c>
      <c r="AP140" s="121">
        <f>RCFs!C$35</f>
        <v>12.92</v>
      </c>
      <c r="AQ140" s="111">
        <f t="shared" si="83"/>
        <v>4263.6000000000004</v>
      </c>
      <c r="AR140" s="111">
        <f t="shared" si="83"/>
        <v>4796.5</v>
      </c>
      <c r="AS140" s="43">
        <f t="shared" si="77"/>
        <v>3605.2</v>
      </c>
      <c r="AT140" s="121">
        <f>RCFs!C$37</f>
        <v>13.11</v>
      </c>
      <c r="AU140" s="43">
        <f t="shared" si="78"/>
        <v>3533.7</v>
      </c>
      <c r="AV140" s="121">
        <f>RCFs!C$39</f>
        <v>12.85</v>
      </c>
      <c r="AW140" s="43">
        <f t="shared" si="79"/>
        <v>3487.5</v>
      </c>
      <c r="AX140" s="121">
        <f>RCFs!C$41</f>
        <v>12.682</v>
      </c>
    </row>
    <row r="141" spans="1:50" s="64" customFormat="1" ht="25.5" x14ac:dyDescent="0.2">
      <c r="A141" s="51">
        <v>3559</v>
      </c>
      <c r="B141" s="49" t="s">
        <v>158</v>
      </c>
      <c r="C141" s="50">
        <v>95</v>
      </c>
      <c r="D141" s="43">
        <f t="shared" ref="D141:D142" si="88">ROUND(E141*C141,1)</f>
        <v>4149.5</v>
      </c>
      <c r="E141" s="117">
        <f>RCFs!C$43</f>
        <v>43.679000000000002</v>
      </c>
      <c r="F141" s="46">
        <f t="shared" si="66"/>
        <v>1690.7150000000001</v>
      </c>
      <c r="G141" s="117">
        <f>RCFs!D$5</f>
        <v>17.797000000000001</v>
      </c>
      <c r="H141" s="46">
        <f t="shared" ref="H141:H151" si="89">I141*C141</f>
        <v>1690.7150000000001</v>
      </c>
      <c r="I141" s="117">
        <f>RCFs!D$5</f>
        <v>17.797000000000001</v>
      </c>
      <c r="J141" s="111">
        <f t="shared" ref="J141:N151" si="90">ROUND($C141*$I141*J$6,1)</f>
        <v>1859.8</v>
      </c>
      <c r="K141" s="111">
        <f t="shared" si="90"/>
        <v>2282.5</v>
      </c>
      <c r="L141" s="111">
        <f t="shared" si="90"/>
        <v>2536.1</v>
      </c>
      <c r="M141" s="111">
        <f t="shared" si="90"/>
        <v>3381.4</v>
      </c>
      <c r="N141" s="111">
        <f t="shared" si="90"/>
        <v>3635</v>
      </c>
      <c r="O141" s="43">
        <f t="shared" si="68"/>
        <v>1665.3</v>
      </c>
      <c r="P141" s="121">
        <f>RCFs!D$7</f>
        <v>17.53</v>
      </c>
      <c r="Q141" s="111">
        <f t="shared" si="82"/>
        <v>2164.8000000000002</v>
      </c>
      <c r="R141" s="111">
        <f t="shared" si="82"/>
        <v>2497.9</v>
      </c>
      <c r="S141" s="43">
        <f t="shared" si="69"/>
        <v>1641.6</v>
      </c>
      <c r="T141" s="121">
        <f>RCFs!D$9</f>
        <v>17.280999999999999</v>
      </c>
      <c r="U141" s="43">
        <f t="shared" ref="U141" si="91">ROUND(C141*V141,1)</f>
        <v>1641.7</v>
      </c>
      <c r="V141" s="121">
        <f t="shared" ref="V141:V151" si="92">T141</f>
        <v>17.280999999999999</v>
      </c>
      <c r="W141" s="111">
        <f t="shared" ref="W141:AB151" si="93">ROUNDDOWN($U141*W$6,1)</f>
        <v>1805.8</v>
      </c>
      <c r="X141" s="111">
        <f t="shared" si="93"/>
        <v>2249.1</v>
      </c>
      <c r="Y141" s="111">
        <f t="shared" si="93"/>
        <v>2659.5</v>
      </c>
      <c r="Z141" s="111">
        <f t="shared" si="93"/>
        <v>2413.1999999999998</v>
      </c>
      <c r="AA141" s="111">
        <f t="shared" si="93"/>
        <v>3562.4</v>
      </c>
      <c r="AB141" s="111">
        <f t="shared" si="93"/>
        <v>4925.1000000000004</v>
      </c>
      <c r="AC141" s="43">
        <f t="shared" ref="AC141" si="94">ROUND(AD141*C141,1)</f>
        <v>1660.6</v>
      </c>
      <c r="AD141" s="121">
        <f>RCFs!D$13</f>
        <v>17.48</v>
      </c>
      <c r="AE141" s="111">
        <f t="shared" ref="AE141:AG151" si="95">ROUND($AC141*AE$6,1)</f>
        <v>2740</v>
      </c>
      <c r="AF141" s="111">
        <f t="shared" si="95"/>
        <v>3487.3</v>
      </c>
      <c r="AG141" s="111">
        <f t="shared" si="95"/>
        <v>4981.8</v>
      </c>
      <c r="AH141" s="43">
        <f t="shared" si="73"/>
        <v>1676.9</v>
      </c>
      <c r="AI141" s="121">
        <f>RCFs!D$31</f>
        <v>17.652000000000001</v>
      </c>
      <c r="AJ141" s="43">
        <f t="shared" si="74"/>
        <v>0</v>
      </c>
      <c r="AK141" s="121"/>
      <c r="AL141" s="43">
        <f t="shared" si="75"/>
        <v>1725.8</v>
      </c>
      <c r="AM141" s="121">
        <f>RCFs!D$33</f>
        <v>18.167000000000002</v>
      </c>
      <c r="AN141" s="111">
        <f t="shared" ref="AN141:AN151" si="96">ROUND($AC141*AN$6,1)</f>
        <v>2490.9</v>
      </c>
      <c r="AO141" s="43">
        <f t="shared" si="76"/>
        <v>1744.2</v>
      </c>
      <c r="AP141" s="121">
        <f>RCFs!D$35</f>
        <v>18.36</v>
      </c>
      <c r="AQ141" s="111">
        <f t="shared" ref="AQ141:AR146" si="97">ROUNDDOWN($AO141*AQ$6,1)</f>
        <v>2093</v>
      </c>
      <c r="AR141" s="111">
        <f t="shared" si="97"/>
        <v>2354.6</v>
      </c>
      <c r="AS141" s="43">
        <f t="shared" si="77"/>
        <v>1764.1</v>
      </c>
      <c r="AT141" s="121">
        <f>RCFs!D$37</f>
        <v>18.57</v>
      </c>
      <c r="AU141" s="43">
        <f t="shared" si="78"/>
        <v>1729</v>
      </c>
      <c r="AV141" s="121">
        <f>RCFs!D$39</f>
        <v>18.2</v>
      </c>
      <c r="AW141" s="43">
        <f t="shared" ref="AW141" si="98">ROUND(AX141*C141,1)</f>
        <v>1706.7</v>
      </c>
      <c r="AX141" s="121">
        <f>RCFs!D$41</f>
        <v>17.965</v>
      </c>
    </row>
    <row r="142" spans="1:50" s="64" customFormat="1" ht="25.5" x14ac:dyDescent="0.2">
      <c r="A142" s="51">
        <v>3562</v>
      </c>
      <c r="B142" s="49" t="s">
        <v>159</v>
      </c>
      <c r="C142" s="50">
        <v>122</v>
      </c>
      <c r="D142" s="43">
        <f t="shared" si="88"/>
        <v>5328.8</v>
      </c>
      <c r="E142" s="117">
        <f>RCFs!C$43</f>
        <v>43.679000000000002</v>
      </c>
      <c r="F142" s="46">
        <f t="shared" si="66"/>
        <v>2171.2339999999999</v>
      </c>
      <c r="G142" s="117">
        <f>RCFs!D$5</f>
        <v>17.797000000000001</v>
      </c>
      <c r="H142" s="46">
        <f t="shared" si="89"/>
        <v>2171.2339999999999</v>
      </c>
      <c r="I142" s="117">
        <f>RCFs!D$5</f>
        <v>17.797000000000001</v>
      </c>
      <c r="J142" s="111">
        <f t="shared" si="90"/>
        <v>2388.4</v>
      </c>
      <c r="K142" s="111">
        <f t="shared" si="90"/>
        <v>2931.2</v>
      </c>
      <c r="L142" s="111">
        <f t="shared" si="90"/>
        <v>3256.9</v>
      </c>
      <c r="M142" s="111">
        <f t="shared" si="90"/>
        <v>4342.5</v>
      </c>
      <c r="N142" s="111">
        <f t="shared" si="90"/>
        <v>4668.2</v>
      </c>
      <c r="O142" s="43">
        <f t="shared" ref="O142:O143" si="99">ROUNDDOWN($C142*P142,1)</f>
        <v>2138.6</v>
      </c>
      <c r="P142" s="121">
        <f>RCFs!D$7</f>
        <v>17.53</v>
      </c>
      <c r="Q142" s="111">
        <f t="shared" si="82"/>
        <v>2780.1</v>
      </c>
      <c r="R142" s="111">
        <f t="shared" si="82"/>
        <v>3207.9</v>
      </c>
      <c r="S142" s="43">
        <f t="shared" ref="S142:S143" si="100">ROUNDDOWN($C142*T142,1)</f>
        <v>2108.1999999999998</v>
      </c>
      <c r="T142" s="121">
        <f>RCFs!D$9</f>
        <v>17.280999999999999</v>
      </c>
      <c r="U142" s="43">
        <f t="shared" ref="U142:U143" si="101">ROUND(C142*V142,1)</f>
        <v>2108.3000000000002</v>
      </c>
      <c r="V142" s="121">
        <f t="shared" si="92"/>
        <v>17.280999999999999</v>
      </c>
      <c r="W142" s="111">
        <f t="shared" si="93"/>
        <v>2319.1</v>
      </c>
      <c r="X142" s="111">
        <f t="shared" si="93"/>
        <v>2888.3</v>
      </c>
      <c r="Y142" s="111">
        <f t="shared" si="93"/>
        <v>3415.4</v>
      </c>
      <c r="Z142" s="111">
        <f t="shared" si="93"/>
        <v>3099.2</v>
      </c>
      <c r="AA142" s="111">
        <f t="shared" si="93"/>
        <v>4575</v>
      </c>
      <c r="AB142" s="111">
        <f t="shared" si="93"/>
        <v>6324.9</v>
      </c>
      <c r="AC142" s="43">
        <f t="shared" ref="AC142:AC143" si="102">ROUND(AD142*C142,1)</f>
        <v>2132.6</v>
      </c>
      <c r="AD142" s="121">
        <f>RCFs!D$13</f>
        <v>17.48</v>
      </c>
      <c r="AE142" s="111">
        <f t="shared" si="95"/>
        <v>3518.8</v>
      </c>
      <c r="AF142" s="111">
        <f t="shared" si="95"/>
        <v>4478.5</v>
      </c>
      <c r="AG142" s="111">
        <f t="shared" si="95"/>
        <v>6397.8</v>
      </c>
      <c r="AH142" s="43">
        <f t="shared" ref="AH142:AH143" si="103">ROUNDDOWN($C142*AI142,1)</f>
        <v>2153.5</v>
      </c>
      <c r="AI142" s="121">
        <f>RCFs!D$31</f>
        <v>17.652000000000001</v>
      </c>
      <c r="AJ142" s="43">
        <f t="shared" ref="AJ142:AJ143" si="104">ROUNDDOWN($C142*AK142,1)</f>
        <v>0</v>
      </c>
      <c r="AK142" s="121"/>
      <c r="AL142" s="43">
        <f t="shared" ref="AL142:AL143" si="105">ROUNDDOWN($C142*AM142,1)</f>
        <v>2216.3000000000002</v>
      </c>
      <c r="AM142" s="121">
        <f>RCFs!D$33</f>
        <v>18.167000000000002</v>
      </c>
      <c r="AN142" s="111">
        <f t="shared" si="96"/>
        <v>3198.9</v>
      </c>
      <c r="AO142" s="43">
        <f t="shared" ref="AO142:AO143" si="106">ROUNDDOWN($C142*AP142,1)</f>
        <v>2239.9</v>
      </c>
      <c r="AP142" s="121">
        <f>RCFs!D$35</f>
        <v>18.36</v>
      </c>
      <c r="AQ142" s="111">
        <f t="shared" si="97"/>
        <v>2687.8</v>
      </c>
      <c r="AR142" s="111">
        <f t="shared" si="97"/>
        <v>3023.8</v>
      </c>
      <c r="AS142" s="43">
        <f t="shared" ref="AS142" si="107">ROUNDDOWN($C142*AT142,1)</f>
        <v>2265.5</v>
      </c>
      <c r="AT142" s="121">
        <f>RCFs!D$37</f>
        <v>18.57</v>
      </c>
      <c r="AU142" s="43">
        <f t="shared" ref="AU142:AU143" si="108">ROUNDDOWN($C142*AV142,1)</f>
        <v>2220.4</v>
      </c>
      <c r="AV142" s="121">
        <f>RCFs!D$39</f>
        <v>18.2</v>
      </c>
      <c r="AW142" s="43">
        <f t="shared" ref="AW142:AW143" si="109">ROUND(AX142*C142,1)</f>
        <v>2191.6999999999998</v>
      </c>
      <c r="AX142" s="121">
        <f>RCFs!D$41</f>
        <v>17.965</v>
      </c>
    </row>
    <row r="143" spans="1:50" s="64" customFormat="1" x14ac:dyDescent="0.2">
      <c r="A143" s="65" t="s">
        <v>53</v>
      </c>
      <c r="B143" s="49" t="s">
        <v>173</v>
      </c>
      <c r="C143" s="50">
        <v>60</v>
      </c>
      <c r="D143" s="66">
        <f>ROUND(AJ143*E143,1)</f>
        <v>0</v>
      </c>
      <c r="E143" s="67">
        <f>AX143</f>
        <v>12.089</v>
      </c>
      <c r="F143" s="46">
        <f t="shared" si="66"/>
        <v>718.5</v>
      </c>
      <c r="G143" s="117">
        <f>RCFs!F$5</f>
        <v>11.975</v>
      </c>
      <c r="H143" s="46">
        <f t="shared" si="89"/>
        <v>718.5</v>
      </c>
      <c r="I143" s="117">
        <f>RCFs!F$5</f>
        <v>11.975</v>
      </c>
      <c r="J143" s="111">
        <f t="shared" si="90"/>
        <v>790.4</v>
      </c>
      <c r="K143" s="111">
        <f t="shared" si="90"/>
        <v>970</v>
      </c>
      <c r="L143" s="111">
        <f t="shared" si="90"/>
        <v>1077.8</v>
      </c>
      <c r="M143" s="111">
        <f t="shared" si="90"/>
        <v>1437</v>
      </c>
      <c r="N143" s="111">
        <f t="shared" si="90"/>
        <v>1544.8</v>
      </c>
      <c r="O143" s="43">
        <f t="shared" si="99"/>
        <v>708</v>
      </c>
      <c r="P143" s="121">
        <f>RCFs!F$7</f>
        <v>11.8</v>
      </c>
      <c r="Q143" s="111">
        <f t="shared" si="82"/>
        <v>920.4</v>
      </c>
      <c r="R143" s="111">
        <f t="shared" si="82"/>
        <v>1062</v>
      </c>
      <c r="S143" s="43">
        <f t="shared" si="100"/>
        <v>697.7</v>
      </c>
      <c r="T143" s="121">
        <f>RCFs!F$9</f>
        <v>11.629</v>
      </c>
      <c r="U143" s="43">
        <f t="shared" si="101"/>
        <v>697.7</v>
      </c>
      <c r="V143" s="121">
        <f t="shared" si="92"/>
        <v>11.629</v>
      </c>
      <c r="W143" s="111">
        <f t="shared" si="93"/>
        <v>767.4</v>
      </c>
      <c r="X143" s="111">
        <f t="shared" si="93"/>
        <v>955.8</v>
      </c>
      <c r="Y143" s="111">
        <f t="shared" si="93"/>
        <v>1130.2</v>
      </c>
      <c r="Z143" s="111">
        <f t="shared" si="93"/>
        <v>1025.5999999999999</v>
      </c>
      <c r="AA143" s="111">
        <f t="shared" si="93"/>
        <v>1514</v>
      </c>
      <c r="AB143" s="111">
        <f t="shared" si="93"/>
        <v>2093.1</v>
      </c>
      <c r="AC143" s="43">
        <f t="shared" si="102"/>
        <v>706.8</v>
      </c>
      <c r="AD143" s="121">
        <f>RCFs!F$13</f>
        <v>11.78</v>
      </c>
      <c r="AE143" s="111">
        <f t="shared" si="95"/>
        <v>1166.2</v>
      </c>
      <c r="AF143" s="111">
        <f t="shared" si="95"/>
        <v>1484.3</v>
      </c>
      <c r="AG143" s="111">
        <f t="shared" si="95"/>
        <v>2120.4</v>
      </c>
      <c r="AH143" s="43">
        <f t="shared" si="103"/>
        <v>712.6</v>
      </c>
      <c r="AI143" s="121">
        <f>RCFs!F$31</f>
        <v>11.877000000000001</v>
      </c>
      <c r="AJ143" s="43">
        <f t="shared" si="104"/>
        <v>0</v>
      </c>
      <c r="AK143" s="121"/>
      <c r="AL143" s="43">
        <f t="shared" si="105"/>
        <v>733.5</v>
      </c>
      <c r="AM143" s="121">
        <f>RCFs!F$33</f>
        <v>12.225</v>
      </c>
      <c r="AN143" s="111">
        <f t="shared" si="96"/>
        <v>1060.2</v>
      </c>
      <c r="AO143" s="43">
        <f t="shared" si="106"/>
        <v>742.2</v>
      </c>
      <c r="AP143" s="121">
        <f>RCFs!F$35</f>
        <v>12.37</v>
      </c>
      <c r="AQ143" s="111">
        <f>ROUNDDOWN($AO143*AQ$6,1)</f>
        <v>890.6</v>
      </c>
      <c r="AR143" s="111">
        <f>ROUNDDOWN($AO143*AR$6,1)</f>
        <v>1001.9</v>
      </c>
      <c r="AS143" s="43">
        <f>ROUNDDOWN($C143*AT143,1)</f>
        <v>735</v>
      </c>
      <c r="AT143" s="121">
        <f>RCFs!F$37</f>
        <v>12.25</v>
      </c>
      <c r="AU143" s="43">
        <f t="shared" si="108"/>
        <v>735</v>
      </c>
      <c r="AV143" s="121">
        <f>RCFs!F$39</f>
        <v>12.25</v>
      </c>
      <c r="AW143" s="43">
        <f t="shared" si="109"/>
        <v>725.3</v>
      </c>
      <c r="AX143" s="121">
        <f>RCFs!F$41</f>
        <v>12.089</v>
      </c>
    </row>
    <row r="144" spans="1:50" s="64" customFormat="1" x14ac:dyDescent="0.2">
      <c r="A144" s="51">
        <v>4821</v>
      </c>
      <c r="B144" s="49" t="s">
        <v>171</v>
      </c>
      <c r="C144" s="50">
        <v>131.26</v>
      </c>
      <c r="D144" s="43">
        <f t="shared" ref="D144:D151" si="110">ROUND(E144*C144,1)</f>
        <v>5733.3</v>
      </c>
      <c r="E144" s="117">
        <f>RCFs!C$43</f>
        <v>43.679000000000002</v>
      </c>
      <c r="F144" s="46">
        <f t="shared" si="66"/>
        <v>1571.8384999999998</v>
      </c>
      <c r="G144" s="117">
        <f>RCFs!F$5</f>
        <v>11.975</v>
      </c>
      <c r="H144" s="46">
        <f t="shared" si="89"/>
        <v>1571.8384999999998</v>
      </c>
      <c r="I144" s="117">
        <f>RCFs!F$5</f>
        <v>11.975</v>
      </c>
      <c r="J144" s="111">
        <f t="shared" si="90"/>
        <v>1729</v>
      </c>
      <c r="K144" s="111">
        <f t="shared" si="90"/>
        <v>2122</v>
      </c>
      <c r="L144" s="111">
        <f t="shared" si="90"/>
        <v>2357.8000000000002</v>
      </c>
      <c r="M144" s="111">
        <f t="shared" si="90"/>
        <v>3143.7</v>
      </c>
      <c r="N144" s="111">
        <f t="shared" si="90"/>
        <v>3379.5</v>
      </c>
      <c r="O144" s="43">
        <f t="shared" ref="O144" si="111">ROUNDDOWN($C144*P144,1)</f>
        <v>1548.8</v>
      </c>
      <c r="P144" s="121">
        <f>RCFs!F$7</f>
        <v>11.8</v>
      </c>
      <c r="Q144" s="111">
        <f t="shared" si="82"/>
        <v>2013.4</v>
      </c>
      <c r="R144" s="111">
        <f t="shared" si="82"/>
        <v>2323.1999999999998</v>
      </c>
      <c r="S144" s="43">
        <f t="shared" ref="S144" si="112">ROUNDDOWN($C144*T144,1)</f>
        <v>1526.4</v>
      </c>
      <c r="T144" s="121">
        <f>RCFs!F$9</f>
        <v>11.629</v>
      </c>
      <c r="U144" s="43">
        <f t="shared" ref="U144" si="113">ROUND(C144*V144,1)</f>
        <v>1526.4</v>
      </c>
      <c r="V144" s="121">
        <f t="shared" si="92"/>
        <v>11.629</v>
      </c>
      <c r="W144" s="111">
        <f t="shared" si="93"/>
        <v>1679</v>
      </c>
      <c r="X144" s="111">
        <f t="shared" si="93"/>
        <v>2091.1</v>
      </c>
      <c r="Y144" s="111">
        <f t="shared" si="93"/>
        <v>2472.6999999999998</v>
      </c>
      <c r="Z144" s="111">
        <f t="shared" si="93"/>
        <v>2243.8000000000002</v>
      </c>
      <c r="AA144" s="111">
        <f t="shared" si="93"/>
        <v>3312.2</v>
      </c>
      <c r="AB144" s="111">
        <f t="shared" si="93"/>
        <v>4579.2</v>
      </c>
      <c r="AC144" s="43">
        <f t="shared" ref="AC144" si="114">ROUND(AD144*C144,1)</f>
        <v>1546.2</v>
      </c>
      <c r="AD144" s="121">
        <f>RCFs!F$13</f>
        <v>11.78</v>
      </c>
      <c r="AE144" s="111">
        <f t="shared" si="95"/>
        <v>2551.1999999999998</v>
      </c>
      <c r="AF144" s="111">
        <f t="shared" si="95"/>
        <v>3247</v>
      </c>
      <c r="AG144" s="111">
        <f t="shared" si="95"/>
        <v>4638.6000000000004</v>
      </c>
      <c r="AH144" s="43">
        <f t="shared" ref="AH144" si="115">ROUNDDOWN($C144*AI144,1)</f>
        <v>1558.9</v>
      </c>
      <c r="AI144" s="121">
        <f>RCFs!F$31</f>
        <v>11.877000000000001</v>
      </c>
      <c r="AJ144" s="43">
        <f t="shared" ref="AJ144" si="116">ROUNDDOWN($C144*AK144,1)</f>
        <v>0</v>
      </c>
      <c r="AK144" s="121"/>
      <c r="AL144" s="43">
        <f t="shared" ref="AL144" si="117">ROUNDDOWN($C144*AM144,1)</f>
        <v>1604.6</v>
      </c>
      <c r="AM144" s="121">
        <f>RCFs!F$33</f>
        <v>12.225</v>
      </c>
      <c r="AN144" s="111">
        <f t="shared" si="96"/>
        <v>2319.3000000000002</v>
      </c>
      <c r="AO144" s="43">
        <f t="shared" ref="AO144" si="118">ROUNDDOWN($C144*AP144,1)</f>
        <v>1623.6</v>
      </c>
      <c r="AP144" s="121">
        <f>RCFs!F$35</f>
        <v>12.37</v>
      </c>
      <c r="AQ144" s="111">
        <f>ROUNDDOWN($AO144*AQ$6,1)</f>
        <v>1948.3</v>
      </c>
      <c r="AR144" s="111">
        <f>ROUNDDOWN($AO144*AR$6,1)</f>
        <v>2191.8000000000002</v>
      </c>
      <c r="AS144" s="43">
        <f>ROUNDDOWN($C144*AT144,1)</f>
        <v>1607.9</v>
      </c>
      <c r="AT144" s="121">
        <f>RCFs!F$37</f>
        <v>12.25</v>
      </c>
      <c r="AU144" s="43">
        <f t="shared" ref="AU144" si="119">ROUNDDOWN($C144*AV144,1)</f>
        <v>1607.9</v>
      </c>
      <c r="AV144" s="121">
        <f>RCFs!F$39</f>
        <v>12.25</v>
      </c>
      <c r="AW144" s="43">
        <f t="shared" ref="AW144" si="120">ROUND(AX144*C144,1)</f>
        <v>1586.8</v>
      </c>
      <c r="AX144" s="121">
        <f>RCFs!F$41</f>
        <v>12.089</v>
      </c>
    </row>
    <row r="145" spans="1:50" s="64" customFormat="1" x14ac:dyDescent="0.2">
      <c r="A145" s="51">
        <v>5008</v>
      </c>
      <c r="B145" s="49" t="s">
        <v>160</v>
      </c>
      <c r="C145" s="50">
        <v>232</v>
      </c>
      <c r="D145" s="43">
        <f t="shared" si="110"/>
        <v>10133.5</v>
      </c>
      <c r="E145" s="117">
        <f>RCFs!C$43</f>
        <v>43.679000000000002</v>
      </c>
      <c r="F145" s="46">
        <f t="shared" si="66"/>
        <v>4128.9040000000005</v>
      </c>
      <c r="G145" s="117">
        <f>RCFs!D$5</f>
        <v>17.797000000000001</v>
      </c>
      <c r="H145" s="46">
        <f t="shared" si="89"/>
        <v>4128.9040000000005</v>
      </c>
      <c r="I145" s="117">
        <f>RCFs!D$5</f>
        <v>17.797000000000001</v>
      </c>
      <c r="J145" s="111">
        <f t="shared" si="90"/>
        <v>4541.8</v>
      </c>
      <c r="K145" s="111">
        <f t="shared" si="90"/>
        <v>5574</v>
      </c>
      <c r="L145" s="111">
        <f t="shared" si="90"/>
        <v>6193.4</v>
      </c>
      <c r="M145" s="111">
        <f t="shared" si="90"/>
        <v>8257.7999999999993</v>
      </c>
      <c r="N145" s="111">
        <f t="shared" si="90"/>
        <v>8877.1</v>
      </c>
      <c r="O145" s="43">
        <f t="shared" ref="O145:O151" si="121">ROUNDDOWN($C145*P145,1)</f>
        <v>4066.9</v>
      </c>
      <c r="P145" s="121">
        <f>RCFs!D$7</f>
        <v>17.53</v>
      </c>
      <c r="Q145" s="111">
        <f t="shared" ref="Q145:R151" si="122">ROUNDDOWN($O145*Q$6,1)</f>
        <v>5286.9</v>
      </c>
      <c r="R145" s="111">
        <f t="shared" si="122"/>
        <v>6100.3</v>
      </c>
      <c r="S145" s="43">
        <f t="shared" ref="S145:S151" si="123">ROUNDDOWN($C145*T145,1)</f>
        <v>4009.1</v>
      </c>
      <c r="T145" s="121">
        <f>RCFs!D$9</f>
        <v>17.280999999999999</v>
      </c>
      <c r="U145" s="43">
        <f t="shared" ref="U145:U151" si="124">ROUND(C145*V145,1)</f>
        <v>4009.2</v>
      </c>
      <c r="V145" s="121">
        <f t="shared" si="92"/>
        <v>17.280999999999999</v>
      </c>
      <c r="W145" s="111">
        <f t="shared" si="93"/>
        <v>4410.1000000000004</v>
      </c>
      <c r="X145" s="111">
        <f t="shared" si="93"/>
        <v>5492.6</v>
      </c>
      <c r="Y145" s="111">
        <f t="shared" si="93"/>
        <v>6494.9</v>
      </c>
      <c r="Z145" s="111">
        <f t="shared" si="93"/>
        <v>5893.5</v>
      </c>
      <c r="AA145" s="111">
        <f t="shared" si="93"/>
        <v>8699.9</v>
      </c>
      <c r="AB145" s="111">
        <f t="shared" si="93"/>
        <v>12027.6</v>
      </c>
      <c r="AC145" s="43">
        <f t="shared" ref="AC145:AC151" si="125">ROUND(AD145*C145,1)</f>
        <v>4055.4</v>
      </c>
      <c r="AD145" s="121">
        <f>RCFs!D$13</f>
        <v>17.48</v>
      </c>
      <c r="AE145" s="111">
        <f t="shared" si="95"/>
        <v>6691.4</v>
      </c>
      <c r="AF145" s="111">
        <f t="shared" si="95"/>
        <v>8516.2999999999993</v>
      </c>
      <c r="AG145" s="111">
        <f t="shared" si="95"/>
        <v>12166.2</v>
      </c>
      <c r="AH145" s="43">
        <f t="shared" ref="AH145:AH151" si="126">ROUNDDOWN($C145*AI145,1)</f>
        <v>4095.2</v>
      </c>
      <c r="AI145" s="121">
        <f>RCFs!D$31</f>
        <v>17.652000000000001</v>
      </c>
      <c r="AJ145" s="43">
        <f t="shared" ref="AJ145:AJ151" si="127">ROUNDDOWN($C145*AK145,1)</f>
        <v>0</v>
      </c>
      <c r="AK145" s="121"/>
      <c r="AL145" s="43">
        <f t="shared" ref="AL145:AL151" si="128">ROUNDDOWN($C145*AM145,1)</f>
        <v>4214.7</v>
      </c>
      <c r="AM145" s="121">
        <f>RCFs!D$33</f>
        <v>18.167000000000002</v>
      </c>
      <c r="AN145" s="111">
        <f t="shared" si="96"/>
        <v>6083.1</v>
      </c>
      <c r="AO145" s="43">
        <f t="shared" ref="AO145:AO151" si="129">ROUNDDOWN($C145*AP145,1)</f>
        <v>4259.5</v>
      </c>
      <c r="AP145" s="121">
        <f>RCFs!D$35</f>
        <v>18.36</v>
      </c>
      <c r="AQ145" s="111">
        <f t="shared" si="97"/>
        <v>5111.3999999999996</v>
      </c>
      <c r="AR145" s="111">
        <f t="shared" si="97"/>
        <v>5750.3</v>
      </c>
      <c r="AS145" s="43">
        <f t="shared" ref="AS145:AS146" si="130">ROUNDDOWN($C145*AT145,1)</f>
        <v>4308.2</v>
      </c>
      <c r="AT145" s="121">
        <f>RCFs!D$37</f>
        <v>18.57</v>
      </c>
      <c r="AU145" s="43">
        <f t="shared" ref="AU145:AU151" si="131">ROUNDDOWN($C145*AV145,1)</f>
        <v>4222.3999999999996</v>
      </c>
      <c r="AV145" s="121">
        <f>RCFs!D$39</f>
        <v>18.2</v>
      </c>
      <c r="AW145" s="43">
        <f t="shared" ref="AW145:AW151" si="132">ROUND(AX145*C145,1)</f>
        <v>4167.8999999999996</v>
      </c>
      <c r="AX145" s="121">
        <f>RCFs!D$41</f>
        <v>17.965</v>
      </c>
    </row>
    <row r="146" spans="1:50" s="64" customFormat="1" ht="25.5" x14ac:dyDescent="0.2">
      <c r="A146" s="51">
        <v>5060</v>
      </c>
      <c r="B146" s="49" t="s">
        <v>161</v>
      </c>
      <c r="C146" s="50">
        <v>232</v>
      </c>
      <c r="D146" s="43">
        <f t="shared" si="110"/>
        <v>10133.5</v>
      </c>
      <c r="E146" s="117">
        <f>RCFs!C$43</f>
        <v>43.679000000000002</v>
      </c>
      <c r="F146" s="46">
        <f t="shared" si="66"/>
        <v>4128.9040000000005</v>
      </c>
      <c r="G146" s="117">
        <f>RCFs!D$5</f>
        <v>17.797000000000001</v>
      </c>
      <c r="H146" s="46">
        <f t="shared" si="89"/>
        <v>4128.9040000000005</v>
      </c>
      <c r="I146" s="117">
        <f>RCFs!D$5</f>
        <v>17.797000000000001</v>
      </c>
      <c r="J146" s="111">
        <f t="shared" si="90"/>
        <v>4541.8</v>
      </c>
      <c r="K146" s="111">
        <f t="shared" si="90"/>
        <v>5574</v>
      </c>
      <c r="L146" s="111">
        <f t="shared" si="90"/>
        <v>6193.4</v>
      </c>
      <c r="M146" s="111">
        <f t="shared" si="90"/>
        <v>8257.7999999999993</v>
      </c>
      <c r="N146" s="111">
        <f t="shared" si="90"/>
        <v>8877.1</v>
      </c>
      <c r="O146" s="43">
        <f t="shared" si="121"/>
        <v>4066.9</v>
      </c>
      <c r="P146" s="121">
        <f>RCFs!D$7</f>
        <v>17.53</v>
      </c>
      <c r="Q146" s="111">
        <f t="shared" si="122"/>
        <v>5286.9</v>
      </c>
      <c r="R146" s="111">
        <f t="shared" si="122"/>
        <v>6100.3</v>
      </c>
      <c r="S146" s="43">
        <f t="shared" si="123"/>
        <v>4009.1</v>
      </c>
      <c r="T146" s="121">
        <f>RCFs!D$9</f>
        <v>17.280999999999999</v>
      </c>
      <c r="U146" s="43">
        <f t="shared" si="124"/>
        <v>4009.2</v>
      </c>
      <c r="V146" s="121">
        <f t="shared" si="92"/>
        <v>17.280999999999999</v>
      </c>
      <c r="W146" s="111">
        <f t="shared" si="93"/>
        <v>4410.1000000000004</v>
      </c>
      <c r="X146" s="111">
        <f t="shared" si="93"/>
        <v>5492.6</v>
      </c>
      <c r="Y146" s="111">
        <f t="shared" si="93"/>
        <v>6494.9</v>
      </c>
      <c r="Z146" s="111">
        <f t="shared" si="93"/>
        <v>5893.5</v>
      </c>
      <c r="AA146" s="111">
        <f t="shared" si="93"/>
        <v>8699.9</v>
      </c>
      <c r="AB146" s="111">
        <f t="shared" si="93"/>
        <v>12027.6</v>
      </c>
      <c r="AC146" s="43">
        <f t="shared" si="125"/>
        <v>4055.4</v>
      </c>
      <c r="AD146" s="121">
        <f>RCFs!D$13</f>
        <v>17.48</v>
      </c>
      <c r="AE146" s="111">
        <f t="shared" si="95"/>
        <v>6691.4</v>
      </c>
      <c r="AF146" s="111">
        <f t="shared" si="95"/>
        <v>8516.2999999999993</v>
      </c>
      <c r="AG146" s="111">
        <f t="shared" si="95"/>
        <v>12166.2</v>
      </c>
      <c r="AH146" s="43">
        <f t="shared" si="126"/>
        <v>4095.2</v>
      </c>
      <c r="AI146" s="121">
        <f>RCFs!D$31</f>
        <v>17.652000000000001</v>
      </c>
      <c r="AJ146" s="43">
        <f t="shared" si="127"/>
        <v>0</v>
      </c>
      <c r="AK146" s="121"/>
      <c r="AL146" s="43">
        <f t="shared" si="128"/>
        <v>4214.7</v>
      </c>
      <c r="AM146" s="121">
        <f>RCFs!D$33</f>
        <v>18.167000000000002</v>
      </c>
      <c r="AN146" s="111">
        <f t="shared" si="96"/>
        <v>6083.1</v>
      </c>
      <c r="AO146" s="43">
        <f t="shared" si="129"/>
        <v>4259.5</v>
      </c>
      <c r="AP146" s="121">
        <f>RCFs!D$35</f>
        <v>18.36</v>
      </c>
      <c r="AQ146" s="111">
        <f t="shared" si="97"/>
        <v>5111.3999999999996</v>
      </c>
      <c r="AR146" s="111">
        <f t="shared" si="97"/>
        <v>5750.3</v>
      </c>
      <c r="AS146" s="43">
        <f t="shared" si="130"/>
        <v>4308.2</v>
      </c>
      <c r="AT146" s="121">
        <f>RCFs!D$37</f>
        <v>18.57</v>
      </c>
      <c r="AU146" s="43">
        <f t="shared" si="131"/>
        <v>4222.3999999999996</v>
      </c>
      <c r="AV146" s="121">
        <f>RCFs!D$39</f>
        <v>18.2</v>
      </c>
      <c r="AW146" s="43">
        <f t="shared" si="132"/>
        <v>4167.8999999999996</v>
      </c>
      <c r="AX146" s="121">
        <f>RCFs!D$41</f>
        <v>17.965</v>
      </c>
    </row>
    <row r="147" spans="1:50" s="64" customFormat="1" ht="25.5" x14ac:dyDescent="0.2">
      <c r="A147" s="51" t="s">
        <v>311</v>
      </c>
      <c r="B147" s="49" t="s">
        <v>172</v>
      </c>
      <c r="C147" s="50">
        <v>128</v>
      </c>
      <c r="D147" s="43">
        <f t="shared" si="110"/>
        <v>5590.9</v>
      </c>
      <c r="E147" s="117">
        <f>RCFs!C$43</f>
        <v>43.679000000000002</v>
      </c>
      <c r="F147" s="46">
        <f t="shared" si="66"/>
        <v>1532.8</v>
      </c>
      <c r="G147" s="117">
        <f>RCFs!F$5</f>
        <v>11.975</v>
      </c>
      <c r="H147" s="46">
        <f t="shared" si="89"/>
        <v>1532.8</v>
      </c>
      <c r="I147" s="117">
        <f>RCFs!F$5</f>
        <v>11.975</v>
      </c>
      <c r="J147" s="111">
        <f t="shared" si="90"/>
        <v>1686.1</v>
      </c>
      <c r="K147" s="111">
        <f t="shared" si="90"/>
        <v>2069.3000000000002</v>
      </c>
      <c r="L147" s="111">
        <f t="shared" si="90"/>
        <v>2299.1999999999998</v>
      </c>
      <c r="M147" s="111">
        <f t="shared" si="90"/>
        <v>3065.6</v>
      </c>
      <c r="N147" s="111">
        <f t="shared" si="90"/>
        <v>3295.5</v>
      </c>
      <c r="O147" s="43">
        <f t="shared" si="121"/>
        <v>1510.4</v>
      </c>
      <c r="P147" s="121">
        <f>RCFs!F$7</f>
        <v>11.8</v>
      </c>
      <c r="Q147" s="111">
        <f t="shared" si="122"/>
        <v>1963.5</v>
      </c>
      <c r="R147" s="111">
        <f t="shared" si="122"/>
        <v>2265.6</v>
      </c>
      <c r="S147" s="43">
        <f t="shared" si="123"/>
        <v>1488.5</v>
      </c>
      <c r="T147" s="121">
        <f>RCFs!F$9</f>
        <v>11.629</v>
      </c>
      <c r="U147" s="43">
        <f t="shared" si="124"/>
        <v>1488.5</v>
      </c>
      <c r="V147" s="121">
        <f t="shared" si="92"/>
        <v>11.629</v>
      </c>
      <c r="W147" s="111">
        <f t="shared" si="93"/>
        <v>1637.3</v>
      </c>
      <c r="X147" s="111">
        <f t="shared" si="93"/>
        <v>2039.2</v>
      </c>
      <c r="Y147" s="111">
        <f t="shared" si="93"/>
        <v>2411.3000000000002</v>
      </c>
      <c r="Z147" s="111">
        <f t="shared" si="93"/>
        <v>2188</v>
      </c>
      <c r="AA147" s="111">
        <f t="shared" si="93"/>
        <v>3230</v>
      </c>
      <c r="AB147" s="111">
        <f t="shared" si="93"/>
        <v>4465.5</v>
      </c>
      <c r="AC147" s="43">
        <f t="shared" si="125"/>
        <v>1507.8</v>
      </c>
      <c r="AD147" s="121">
        <f>RCFs!F$13</f>
        <v>11.78</v>
      </c>
      <c r="AE147" s="111">
        <f t="shared" si="95"/>
        <v>2487.9</v>
      </c>
      <c r="AF147" s="111">
        <f t="shared" si="95"/>
        <v>3166.4</v>
      </c>
      <c r="AG147" s="111">
        <f t="shared" si="95"/>
        <v>4523.3999999999996</v>
      </c>
      <c r="AH147" s="43">
        <f t="shared" si="126"/>
        <v>1520.2</v>
      </c>
      <c r="AI147" s="121">
        <f>RCFs!F$31</f>
        <v>11.877000000000001</v>
      </c>
      <c r="AJ147" s="43">
        <f t="shared" si="127"/>
        <v>0</v>
      </c>
      <c r="AK147" s="121"/>
      <c r="AL147" s="43">
        <f t="shared" si="128"/>
        <v>1564.8</v>
      </c>
      <c r="AM147" s="121">
        <f>RCFs!F$33</f>
        <v>12.225</v>
      </c>
      <c r="AN147" s="111">
        <f t="shared" si="96"/>
        <v>2261.6999999999998</v>
      </c>
      <c r="AO147" s="43">
        <f t="shared" si="129"/>
        <v>1583.3</v>
      </c>
      <c r="AP147" s="121">
        <f>RCFs!F$35</f>
        <v>12.37</v>
      </c>
      <c r="AQ147" s="111">
        <f t="shared" ref="AQ147:AR151" si="133">ROUNDDOWN($AO147*AQ$6,1)</f>
        <v>1899.9</v>
      </c>
      <c r="AR147" s="111">
        <f t="shared" si="133"/>
        <v>2137.4</v>
      </c>
      <c r="AS147" s="43">
        <f>ROUNDDOWN($C147*AT147,1)</f>
        <v>1568</v>
      </c>
      <c r="AT147" s="121">
        <f>RCFs!F$37</f>
        <v>12.25</v>
      </c>
      <c r="AU147" s="43">
        <f t="shared" si="131"/>
        <v>1568</v>
      </c>
      <c r="AV147" s="121">
        <f>RCFs!F$39</f>
        <v>12.25</v>
      </c>
      <c r="AW147" s="43">
        <f t="shared" si="132"/>
        <v>1547.4</v>
      </c>
      <c r="AX147" s="121">
        <f>RCFs!F$41</f>
        <v>12.089</v>
      </c>
    </row>
    <row r="148" spans="1:50" s="64" customFormat="1" ht="25.5" x14ac:dyDescent="0.2">
      <c r="A148" s="51">
        <v>5111</v>
      </c>
      <c r="B148" s="49" t="s">
        <v>162</v>
      </c>
      <c r="C148" s="50">
        <v>206</v>
      </c>
      <c r="D148" s="43">
        <f t="shared" si="110"/>
        <v>8370.2000000000007</v>
      </c>
      <c r="E148" s="117">
        <v>40.631999999999998</v>
      </c>
      <c r="F148" s="46">
        <f t="shared" si="66"/>
        <v>2466.85</v>
      </c>
      <c r="G148" s="117">
        <f>RCFs!F$5</f>
        <v>11.975</v>
      </c>
      <c r="H148" s="46">
        <f t="shared" si="89"/>
        <v>2466.85</v>
      </c>
      <c r="I148" s="117">
        <f>RCFs!F$5</f>
        <v>11.975</v>
      </c>
      <c r="J148" s="111">
        <f t="shared" si="90"/>
        <v>2713.5</v>
      </c>
      <c r="K148" s="111">
        <f t="shared" si="90"/>
        <v>3330.2</v>
      </c>
      <c r="L148" s="111">
        <f t="shared" si="90"/>
        <v>3700.3</v>
      </c>
      <c r="M148" s="111">
        <f t="shared" si="90"/>
        <v>4933.7</v>
      </c>
      <c r="N148" s="111">
        <f t="shared" si="90"/>
        <v>5303.7</v>
      </c>
      <c r="O148" s="43">
        <f t="shared" si="121"/>
        <v>2430.8000000000002</v>
      </c>
      <c r="P148" s="121">
        <f>RCFs!F$7</f>
        <v>11.8</v>
      </c>
      <c r="Q148" s="111">
        <f t="shared" si="122"/>
        <v>3160</v>
      </c>
      <c r="R148" s="111">
        <f t="shared" si="122"/>
        <v>3646.2</v>
      </c>
      <c r="S148" s="43">
        <f t="shared" si="123"/>
        <v>2395.5</v>
      </c>
      <c r="T148" s="121">
        <f>RCFs!F$9</f>
        <v>11.629</v>
      </c>
      <c r="U148" s="43">
        <f t="shared" si="124"/>
        <v>2395.6</v>
      </c>
      <c r="V148" s="121">
        <f t="shared" si="92"/>
        <v>11.629</v>
      </c>
      <c r="W148" s="111">
        <f t="shared" si="93"/>
        <v>2635.1</v>
      </c>
      <c r="X148" s="111">
        <f t="shared" si="93"/>
        <v>3281.9</v>
      </c>
      <c r="Y148" s="111">
        <f t="shared" si="93"/>
        <v>3880.8</v>
      </c>
      <c r="Z148" s="111">
        <f t="shared" si="93"/>
        <v>3521.5</v>
      </c>
      <c r="AA148" s="111">
        <f t="shared" si="93"/>
        <v>5198.3999999999996</v>
      </c>
      <c r="AB148" s="111">
        <f t="shared" si="93"/>
        <v>7186.8</v>
      </c>
      <c r="AC148" s="43">
        <f t="shared" si="125"/>
        <v>2426.6999999999998</v>
      </c>
      <c r="AD148" s="121">
        <f>RCFs!F$13</f>
        <v>11.78</v>
      </c>
      <c r="AE148" s="111">
        <f t="shared" si="95"/>
        <v>4004.1</v>
      </c>
      <c r="AF148" s="111">
        <f t="shared" si="95"/>
        <v>5096.1000000000004</v>
      </c>
      <c r="AG148" s="111">
        <f t="shared" si="95"/>
        <v>7280.1</v>
      </c>
      <c r="AH148" s="43">
        <f t="shared" si="126"/>
        <v>2446.6</v>
      </c>
      <c r="AI148" s="121">
        <f>RCFs!F$31</f>
        <v>11.877000000000001</v>
      </c>
      <c r="AJ148" s="43">
        <f t="shared" si="127"/>
        <v>0</v>
      </c>
      <c r="AK148" s="121"/>
      <c r="AL148" s="43">
        <f t="shared" si="128"/>
        <v>2518.3000000000002</v>
      </c>
      <c r="AM148" s="121">
        <f>RCFs!F$33</f>
        <v>12.225</v>
      </c>
      <c r="AN148" s="111">
        <f t="shared" si="96"/>
        <v>3640.1</v>
      </c>
      <c r="AO148" s="43">
        <f t="shared" si="129"/>
        <v>2548.1999999999998</v>
      </c>
      <c r="AP148" s="121">
        <f>RCFs!F$35</f>
        <v>12.37</v>
      </c>
      <c r="AQ148" s="111">
        <f t="shared" si="133"/>
        <v>3057.8</v>
      </c>
      <c r="AR148" s="111">
        <f t="shared" si="133"/>
        <v>3440</v>
      </c>
      <c r="AS148" s="43">
        <f>ROUNDDOWN($C148*AT148,1)</f>
        <v>2523.5</v>
      </c>
      <c r="AT148" s="121">
        <f>RCFs!F$37</f>
        <v>12.25</v>
      </c>
      <c r="AU148" s="43">
        <f t="shared" si="131"/>
        <v>2523.5</v>
      </c>
      <c r="AV148" s="121">
        <f>RCFs!F$39</f>
        <v>12.25</v>
      </c>
      <c r="AW148" s="43">
        <f t="shared" si="132"/>
        <v>2490.3000000000002</v>
      </c>
      <c r="AX148" s="121">
        <f>RCFs!F$41</f>
        <v>12.089</v>
      </c>
    </row>
    <row r="149" spans="1:50" s="64" customFormat="1" ht="25.5" x14ac:dyDescent="0.2">
      <c r="A149" s="51">
        <v>5112</v>
      </c>
      <c r="B149" s="49" t="s">
        <v>163</v>
      </c>
      <c r="C149" s="50">
        <v>117</v>
      </c>
      <c r="D149" s="43">
        <f t="shared" si="110"/>
        <v>4753.8999999999996</v>
      </c>
      <c r="E149" s="117">
        <v>40.631999999999998</v>
      </c>
      <c r="F149" s="46">
        <f t="shared" si="66"/>
        <v>1401.075</v>
      </c>
      <c r="G149" s="117">
        <f>RCFs!F$5</f>
        <v>11.975</v>
      </c>
      <c r="H149" s="46">
        <f t="shared" si="89"/>
        <v>1401.075</v>
      </c>
      <c r="I149" s="117">
        <f>RCFs!F$5</f>
        <v>11.975</v>
      </c>
      <c r="J149" s="111">
        <f t="shared" si="90"/>
        <v>1541.2</v>
      </c>
      <c r="K149" s="111">
        <f t="shared" si="90"/>
        <v>1891.5</v>
      </c>
      <c r="L149" s="111">
        <f t="shared" si="90"/>
        <v>2101.6</v>
      </c>
      <c r="M149" s="111">
        <f t="shared" si="90"/>
        <v>2802.2</v>
      </c>
      <c r="N149" s="111">
        <f t="shared" si="90"/>
        <v>3012.3</v>
      </c>
      <c r="O149" s="43">
        <f t="shared" si="121"/>
        <v>1380.6</v>
      </c>
      <c r="P149" s="121">
        <f>RCFs!F$7</f>
        <v>11.8</v>
      </c>
      <c r="Q149" s="111">
        <f t="shared" si="122"/>
        <v>1794.7</v>
      </c>
      <c r="R149" s="111">
        <f t="shared" si="122"/>
        <v>2070.9</v>
      </c>
      <c r="S149" s="43">
        <f t="shared" si="123"/>
        <v>1360.5</v>
      </c>
      <c r="T149" s="121">
        <f>RCFs!F$9</f>
        <v>11.629</v>
      </c>
      <c r="U149" s="43">
        <f t="shared" si="124"/>
        <v>1360.6</v>
      </c>
      <c r="V149" s="121">
        <f t="shared" si="92"/>
        <v>11.629</v>
      </c>
      <c r="W149" s="111">
        <f t="shared" si="93"/>
        <v>1496.6</v>
      </c>
      <c r="X149" s="111">
        <f t="shared" si="93"/>
        <v>1864</v>
      </c>
      <c r="Y149" s="111">
        <f t="shared" si="93"/>
        <v>2204.1</v>
      </c>
      <c r="Z149" s="111">
        <f t="shared" si="93"/>
        <v>2000</v>
      </c>
      <c r="AA149" s="111">
        <f t="shared" si="93"/>
        <v>2952.5</v>
      </c>
      <c r="AB149" s="111">
        <f t="shared" si="93"/>
        <v>4081.8</v>
      </c>
      <c r="AC149" s="43">
        <f t="shared" si="125"/>
        <v>1378.3</v>
      </c>
      <c r="AD149" s="121">
        <f>RCFs!F$13</f>
        <v>11.78</v>
      </c>
      <c r="AE149" s="111">
        <f t="shared" si="95"/>
        <v>2274.1999999999998</v>
      </c>
      <c r="AF149" s="111">
        <f t="shared" si="95"/>
        <v>2894.4</v>
      </c>
      <c r="AG149" s="111">
        <f t="shared" si="95"/>
        <v>4134.8999999999996</v>
      </c>
      <c r="AH149" s="43">
        <f t="shared" si="126"/>
        <v>1389.6</v>
      </c>
      <c r="AI149" s="121">
        <f>RCFs!F$31</f>
        <v>11.877000000000001</v>
      </c>
      <c r="AJ149" s="43">
        <f t="shared" si="127"/>
        <v>0</v>
      </c>
      <c r="AK149" s="121"/>
      <c r="AL149" s="43">
        <f t="shared" si="128"/>
        <v>1430.3</v>
      </c>
      <c r="AM149" s="121">
        <f>RCFs!F$33</f>
        <v>12.225</v>
      </c>
      <c r="AN149" s="111">
        <f t="shared" si="96"/>
        <v>2067.5</v>
      </c>
      <c r="AO149" s="43">
        <f t="shared" si="129"/>
        <v>1447.2</v>
      </c>
      <c r="AP149" s="121">
        <f>RCFs!F$35</f>
        <v>12.37</v>
      </c>
      <c r="AQ149" s="111">
        <f t="shared" si="133"/>
        <v>1736.6</v>
      </c>
      <c r="AR149" s="111">
        <f t="shared" si="133"/>
        <v>1953.7</v>
      </c>
      <c r="AS149" s="43">
        <f>ROUNDDOWN($C149*AT149,1)</f>
        <v>1433.2</v>
      </c>
      <c r="AT149" s="121">
        <f>RCFs!F$37</f>
        <v>12.25</v>
      </c>
      <c r="AU149" s="43">
        <f t="shared" si="131"/>
        <v>1433.2</v>
      </c>
      <c r="AV149" s="121">
        <f>RCFs!F$39</f>
        <v>12.25</v>
      </c>
      <c r="AW149" s="43">
        <f t="shared" si="132"/>
        <v>1414.4</v>
      </c>
      <c r="AX149" s="121">
        <f>RCFs!F$41</f>
        <v>12.089</v>
      </c>
    </row>
    <row r="150" spans="1:50" s="64" customFormat="1" ht="25.5" x14ac:dyDescent="0.2">
      <c r="A150" s="51">
        <v>5113</v>
      </c>
      <c r="B150" s="49" t="s">
        <v>164</v>
      </c>
      <c r="C150" s="50">
        <v>117</v>
      </c>
      <c r="D150" s="43">
        <f t="shared" si="110"/>
        <v>4753.8999999999996</v>
      </c>
      <c r="E150" s="117">
        <v>40.631999999999998</v>
      </c>
      <c r="F150" s="46">
        <f t="shared" si="66"/>
        <v>1401.075</v>
      </c>
      <c r="G150" s="117">
        <f>RCFs!F$5</f>
        <v>11.975</v>
      </c>
      <c r="H150" s="46">
        <f t="shared" si="89"/>
        <v>1401.075</v>
      </c>
      <c r="I150" s="117">
        <f>RCFs!F$5</f>
        <v>11.975</v>
      </c>
      <c r="J150" s="111">
        <f t="shared" si="90"/>
        <v>1541.2</v>
      </c>
      <c r="K150" s="111">
        <f t="shared" si="90"/>
        <v>1891.5</v>
      </c>
      <c r="L150" s="111">
        <f t="shared" si="90"/>
        <v>2101.6</v>
      </c>
      <c r="M150" s="111">
        <f t="shared" si="90"/>
        <v>2802.2</v>
      </c>
      <c r="N150" s="111">
        <f t="shared" si="90"/>
        <v>3012.3</v>
      </c>
      <c r="O150" s="43">
        <f t="shared" si="121"/>
        <v>1380.6</v>
      </c>
      <c r="P150" s="121">
        <f>RCFs!F$7</f>
        <v>11.8</v>
      </c>
      <c r="Q150" s="111">
        <f t="shared" si="122"/>
        <v>1794.7</v>
      </c>
      <c r="R150" s="111">
        <f t="shared" si="122"/>
        <v>2070.9</v>
      </c>
      <c r="S150" s="43">
        <f t="shared" si="123"/>
        <v>1360.5</v>
      </c>
      <c r="T150" s="121">
        <f>RCFs!F$9</f>
        <v>11.629</v>
      </c>
      <c r="U150" s="43">
        <f t="shared" si="124"/>
        <v>1360.6</v>
      </c>
      <c r="V150" s="121">
        <f t="shared" si="92"/>
        <v>11.629</v>
      </c>
      <c r="W150" s="111">
        <f t="shared" si="93"/>
        <v>1496.6</v>
      </c>
      <c r="X150" s="111">
        <f t="shared" si="93"/>
        <v>1864</v>
      </c>
      <c r="Y150" s="111">
        <f t="shared" si="93"/>
        <v>2204.1</v>
      </c>
      <c r="Z150" s="111">
        <f t="shared" si="93"/>
        <v>2000</v>
      </c>
      <c r="AA150" s="111">
        <f t="shared" si="93"/>
        <v>2952.5</v>
      </c>
      <c r="AB150" s="111">
        <f t="shared" si="93"/>
        <v>4081.8</v>
      </c>
      <c r="AC150" s="43">
        <f t="shared" si="125"/>
        <v>1378.3</v>
      </c>
      <c r="AD150" s="121">
        <f>RCFs!F$13</f>
        <v>11.78</v>
      </c>
      <c r="AE150" s="111">
        <f t="shared" si="95"/>
        <v>2274.1999999999998</v>
      </c>
      <c r="AF150" s="111">
        <f t="shared" si="95"/>
        <v>2894.4</v>
      </c>
      <c r="AG150" s="111">
        <f t="shared" si="95"/>
        <v>4134.8999999999996</v>
      </c>
      <c r="AH150" s="43">
        <f t="shared" si="126"/>
        <v>1389.6</v>
      </c>
      <c r="AI150" s="121">
        <f>RCFs!F$31</f>
        <v>11.877000000000001</v>
      </c>
      <c r="AJ150" s="43">
        <f t="shared" si="127"/>
        <v>0</v>
      </c>
      <c r="AK150" s="121"/>
      <c r="AL150" s="43">
        <f t="shared" si="128"/>
        <v>1430.3</v>
      </c>
      <c r="AM150" s="121">
        <f>RCFs!F$33</f>
        <v>12.225</v>
      </c>
      <c r="AN150" s="111">
        <f t="shared" si="96"/>
        <v>2067.5</v>
      </c>
      <c r="AO150" s="43">
        <f t="shared" si="129"/>
        <v>1447.2</v>
      </c>
      <c r="AP150" s="121">
        <f>RCFs!F$35</f>
        <v>12.37</v>
      </c>
      <c r="AQ150" s="111">
        <f t="shared" si="133"/>
        <v>1736.6</v>
      </c>
      <c r="AR150" s="111">
        <f t="shared" si="133"/>
        <v>1953.7</v>
      </c>
      <c r="AS150" s="43">
        <f>ROUNDDOWN($C150*AT150,1)</f>
        <v>1433.2</v>
      </c>
      <c r="AT150" s="121">
        <f>RCFs!F$37</f>
        <v>12.25</v>
      </c>
      <c r="AU150" s="43">
        <f t="shared" si="131"/>
        <v>1433.2</v>
      </c>
      <c r="AV150" s="121">
        <f>RCFs!F$39</f>
        <v>12.25</v>
      </c>
      <c r="AW150" s="43">
        <f t="shared" si="132"/>
        <v>1414.4</v>
      </c>
      <c r="AX150" s="121">
        <f>RCFs!F$41</f>
        <v>12.089</v>
      </c>
    </row>
    <row r="151" spans="1:50" s="64" customFormat="1" ht="25.5" x14ac:dyDescent="0.2">
      <c r="A151" s="51">
        <v>5114</v>
      </c>
      <c r="B151" s="49" t="s">
        <v>165</v>
      </c>
      <c r="C151" s="50">
        <v>178</v>
      </c>
      <c r="D151" s="43">
        <f t="shared" si="110"/>
        <v>7232.5</v>
      </c>
      <c r="E151" s="117">
        <v>40.631999999999998</v>
      </c>
      <c r="F151" s="46">
        <f t="shared" si="66"/>
        <v>2131.5499999999997</v>
      </c>
      <c r="G151" s="117">
        <f>RCFs!F$5</f>
        <v>11.975</v>
      </c>
      <c r="H151" s="46">
        <f t="shared" si="89"/>
        <v>2131.5499999999997</v>
      </c>
      <c r="I151" s="117">
        <f>RCFs!F$5</f>
        <v>11.975</v>
      </c>
      <c r="J151" s="111">
        <f t="shared" si="90"/>
        <v>2344.6999999999998</v>
      </c>
      <c r="K151" s="111">
        <f t="shared" si="90"/>
        <v>2877.6</v>
      </c>
      <c r="L151" s="111">
        <f t="shared" si="90"/>
        <v>3197.3</v>
      </c>
      <c r="M151" s="111">
        <f t="shared" si="90"/>
        <v>4263.1000000000004</v>
      </c>
      <c r="N151" s="111">
        <f t="shared" si="90"/>
        <v>4582.8</v>
      </c>
      <c r="O151" s="43">
        <f t="shared" si="121"/>
        <v>2100.4</v>
      </c>
      <c r="P151" s="121">
        <f>RCFs!F$7</f>
        <v>11.8</v>
      </c>
      <c r="Q151" s="111">
        <f t="shared" si="122"/>
        <v>2730.5</v>
      </c>
      <c r="R151" s="111">
        <f t="shared" si="122"/>
        <v>3150.6</v>
      </c>
      <c r="S151" s="43">
        <f t="shared" si="123"/>
        <v>2069.9</v>
      </c>
      <c r="T151" s="121">
        <f>RCFs!F$9</f>
        <v>11.629</v>
      </c>
      <c r="U151" s="43">
        <f t="shared" si="124"/>
        <v>2070</v>
      </c>
      <c r="V151" s="121">
        <f t="shared" si="92"/>
        <v>11.629</v>
      </c>
      <c r="W151" s="111">
        <f t="shared" si="93"/>
        <v>2277</v>
      </c>
      <c r="X151" s="111">
        <f t="shared" si="93"/>
        <v>2835.9</v>
      </c>
      <c r="Y151" s="111">
        <f t="shared" si="93"/>
        <v>3353.4</v>
      </c>
      <c r="Z151" s="111">
        <f t="shared" si="93"/>
        <v>3042.9</v>
      </c>
      <c r="AA151" s="111">
        <f t="shared" si="93"/>
        <v>4491.8999999999996</v>
      </c>
      <c r="AB151" s="111">
        <f t="shared" si="93"/>
        <v>6210</v>
      </c>
      <c r="AC151" s="43">
        <f t="shared" si="125"/>
        <v>2096.8000000000002</v>
      </c>
      <c r="AD151" s="121">
        <f>RCFs!F$13</f>
        <v>11.78</v>
      </c>
      <c r="AE151" s="111">
        <f t="shared" si="95"/>
        <v>3459.7</v>
      </c>
      <c r="AF151" s="111">
        <f t="shared" si="95"/>
        <v>4403.3</v>
      </c>
      <c r="AG151" s="111">
        <f t="shared" si="95"/>
        <v>6290.4</v>
      </c>
      <c r="AH151" s="43">
        <f t="shared" si="126"/>
        <v>2114.1</v>
      </c>
      <c r="AI151" s="121">
        <f>RCFs!F$31</f>
        <v>11.877000000000001</v>
      </c>
      <c r="AJ151" s="43">
        <f t="shared" si="127"/>
        <v>0</v>
      </c>
      <c r="AK151" s="121"/>
      <c r="AL151" s="43">
        <f t="shared" si="128"/>
        <v>2176</v>
      </c>
      <c r="AM151" s="121">
        <f>RCFs!F$33</f>
        <v>12.225</v>
      </c>
      <c r="AN151" s="111">
        <f t="shared" si="96"/>
        <v>3145.2</v>
      </c>
      <c r="AO151" s="43">
        <f t="shared" si="129"/>
        <v>2201.8000000000002</v>
      </c>
      <c r="AP151" s="121">
        <f>RCFs!F$35</f>
        <v>12.37</v>
      </c>
      <c r="AQ151" s="111">
        <f t="shared" si="133"/>
        <v>2642.1</v>
      </c>
      <c r="AR151" s="111">
        <f t="shared" si="133"/>
        <v>2972.4</v>
      </c>
      <c r="AS151" s="43">
        <f>ROUNDDOWN($C151*AT151,1)</f>
        <v>2180.5</v>
      </c>
      <c r="AT151" s="121">
        <f>RCFs!F$37</f>
        <v>12.25</v>
      </c>
      <c r="AU151" s="43">
        <f t="shared" si="131"/>
        <v>2180.5</v>
      </c>
      <c r="AV151" s="121">
        <f>RCFs!F$39</f>
        <v>12.25</v>
      </c>
      <c r="AW151" s="43">
        <f t="shared" si="132"/>
        <v>2151.8000000000002</v>
      </c>
      <c r="AX151" s="121">
        <f>RCFs!F$41</f>
        <v>12.089</v>
      </c>
    </row>
    <row r="152" spans="1:50" x14ac:dyDescent="0.2">
      <c r="A152" s="68"/>
      <c r="B152" s="69"/>
      <c r="C152" s="70"/>
      <c r="D152" s="71"/>
      <c r="E152" s="72"/>
      <c r="F152" s="71"/>
      <c r="G152" s="72"/>
      <c r="H152" s="71"/>
      <c r="I152" s="72"/>
      <c r="J152" s="112"/>
      <c r="K152" s="112"/>
      <c r="L152" s="112"/>
      <c r="M152" s="112"/>
      <c r="N152" s="112"/>
      <c r="O152" s="56"/>
      <c r="P152" s="57"/>
      <c r="Q152" s="112"/>
      <c r="R152" s="112"/>
      <c r="S152" s="56"/>
      <c r="T152" s="57"/>
      <c r="U152" s="56"/>
      <c r="V152" s="57"/>
      <c r="W152" s="114"/>
      <c r="X152" s="114"/>
      <c r="Y152" s="114"/>
      <c r="Z152" s="114"/>
      <c r="AA152" s="114"/>
      <c r="AB152" s="114"/>
      <c r="AC152" s="73"/>
      <c r="AD152" s="57"/>
      <c r="AE152" s="115"/>
      <c r="AF152" s="115"/>
      <c r="AG152" s="115"/>
      <c r="AH152" s="71"/>
      <c r="AI152" s="57"/>
      <c r="AJ152" s="57"/>
      <c r="AK152" s="57"/>
      <c r="AL152" s="56"/>
      <c r="AM152" s="57"/>
      <c r="AN152" s="115"/>
      <c r="AO152" s="56"/>
      <c r="AP152" s="57"/>
      <c r="AQ152" s="115"/>
      <c r="AR152" s="115"/>
      <c r="AS152" s="57"/>
      <c r="AT152" s="57"/>
      <c r="AU152" s="57"/>
      <c r="AV152" s="57"/>
      <c r="AW152" s="56"/>
      <c r="AX152" s="57"/>
    </row>
    <row r="153" spans="1:50" x14ac:dyDescent="0.2">
      <c r="A153" s="21"/>
      <c r="B153" s="22" t="s">
        <v>239</v>
      </c>
      <c r="C153" s="23"/>
      <c r="D153" s="24"/>
      <c r="E153" s="25"/>
      <c r="F153" s="24"/>
      <c r="G153" s="25"/>
      <c r="H153" s="24"/>
      <c r="I153" s="25"/>
      <c r="J153" s="25"/>
      <c r="K153" s="25"/>
      <c r="L153" s="25"/>
      <c r="M153" s="25"/>
      <c r="N153" s="25"/>
      <c r="O153" s="24"/>
      <c r="P153" s="25"/>
      <c r="Q153" s="25"/>
      <c r="R153" s="25"/>
      <c r="S153" s="26"/>
      <c r="T153" s="25"/>
      <c r="U153" s="26"/>
      <c r="V153" s="25"/>
      <c r="W153" s="28"/>
      <c r="X153" s="27"/>
      <c r="Y153" s="28"/>
      <c r="Z153" s="28"/>
      <c r="AA153" s="28"/>
      <c r="AB153" s="28"/>
      <c r="AC153" s="26"/>
      <c r="AD153" s="25"/>
      <c r="AE153" s="24"/>
      <c r="AF153" s="24"/>
      <c r="AG153" s="29"/>
      <c r="AH153" s="24"/>
      <c r="AI153" s="25"/>
      <c r="AJ153" s="25"/>
      <c r="AK153" s="25"/>
      <c r="AL153" s="26"/>
      <c r="AM153" s="25"/>
      <c r="AN153" s="24"/>
      <c r="AO153" s="26"/>
      <c r="AP153" s="25"/>
      <c r="AQ153" s="24"/>
      <c r="AR153" s="24"/>
      <c r="AS153" s="25"/>
      <c r="AT153" s="25"/>
      <c r="AU153" s="25"/>
      <c r="AV153" s="25"/>
      <c r="AW153" s="25"/>
      <c r="AX153" s="252"/>
    </row>
    <row r="154" spans="1:50" x14ac:dyDescent="0.2">
      <c r="A154" s="59"/>
      <c r="B154" s="60"/>
      <c r="C154" s="168"/>
      <c r="D154" s="35"/>
      <c r="E154" s="36"/>
      <c r="F154" s="35"/>
      <c r="G154" s="36"/>
      <c r="H154" s="35"/>
      <c r="I154" s="36"/>
      <c r="J154" s="169"/>
      <c r="K154" s="169"/>
      <c r="L154" s="169"/>
      <c r="M154" s="169"/>
      <c r="N154" s="169"/>
      <c r="O154" s="35"/>
      <c r="P154" s="36"/>
      <c r="Q154" s="169"/>
      <c r="R154" s="169"/>
      <c r="S154" s="35"/>
      <c r="T154" s="36"/>
      <c r="U154" s="35"/>
      <c r="V154" s="36"/>
      <c r="W154" s="170"/>
      <c r="X154" s="170"/>
      <c r="Y154" s="170"/>
      <c r="Z154" s="170"/>
      <c r="AA154" s="170"/>
      <c r="AB154" s="170"/>
      <c r="AC154" s="62"/>
      <c r="AD154" s="36"/>
      <c r="AE154" s="169"/>
      <c r="AF154" s="169"/>
      <c r="AG154" s="169"/>
      <c r="AH154" s="171"/>
      <c r="AI154" s="36"/>
      <c r="AJ154" s="36"/>
      <c r="AK154" s="36"/>
      <c r="AL154" s="62"/>
      <c r="AM154" s="36"/>
      <c r="AN154" s="169"/>
      <c r="AO154" s="35"/>
      <c r="AP154" s="36"/>
      <c r="AQ154" s="169"/>
      <c r="AR154" s="169"/>
      <c r="AS154" s="36"/>
      <c r="AT154" s="36"/>
      <c r="AU154" s="36"/>
      <c r="AV154" s="36"/>
      <c r="AW154" s="35"/>
      <c r="AX154" s="36"/>
    </row>
    <row r="155" spans="1:50" x14ac:dyDescent="0.2">
      <c r="A155" s="186" t="s">
        <v>303</v>
      </c>
      <c r="B155" s="185" t="s">
        <v>307</v>
      </c>
      <c r="C155" s="184">
        <v>31</v>
      </c>
      <c r="D155" s="173">
        <f t="shared" ref="D155:D157" si="134">ROUND(E155*C155,1)</f>
        <v>1354</v>
      </c>
      <c r="E155" s="262">
        <f>RCFs!C$43</f>
        <v>43.679000000000002</v>
      </c>
      <c r="F155" s="263">
        <f t="shared" ref="F155:F157" si="135">G155*C155</f>
        <v>389.45300000000003</v>
      </c>
      <c r="G155" s="262">
        <f>RCFs!C$5</f>
        <v>12.563000000000001</v>
      </c>
      <c r="H155" s="263">
        <f t="shared" ref="H155:H157" si="136">I155*C155</f>
        <v>389.45300000000003</v>
      </c>
      <c r="I155" s="262">
        <f>RCFs!C$5</f>
        <v>12.563000000000001</v>
      </c>
      <c r="J155" s="175">
        <f t="shared" ref="J155:N158" si="137">ROUND($C155*$I155*J$6,1)</f>
        <v>428.4</v>
      </c>
      <c r="K155" s="175">
        <f t="shared" si="137"/>
        <v>525.79999999999995</v>
      </c>
      <c r="L155" s="175">
        <f t="shared" si="137"/>
        <v>584.20000000000005</v>
      </c>
      <c r="M155" s="175">
        <f t="shared" si="137"/>
        <v>778.9</v>
      </c>
      <c r="N155" s="175">
        <f t="shared" si="137"/>
        <v>837.3</v>
      </c>
      <c r="O155" s="173">
        <f t="shared" ref="O155:O157" si="138">ROUNDDOWN($C155*P155,1)</f>
        <v>382.2</v>
      </c>
      <c r="P155" s="174">
        <f>RCFs!C$7</f>
        <v>12.33</v>
      </c>
      <c r="Q155" s="175">
        <f t="shared" ref="Q155:R158" si="139">ROUNDDOWN($O155*Q$6,1)</f>
        <v>496.8</v>
      </c>
      <c r="R155" s="175">
        <f t="shared" si="139"/>
        <v>573.29999999999995</v>
      </c>
      <c r="S155" s="173">
        <f t="shared" ref="S155:S157" si="140">ROUNDDOWN($C155*T155,1)</f>
        <v>378.1</v>
      </c>
      <c r="T155" s="174">
        <f>RCFs!C$9</f>
        <v>12.199</v>
      </c>
      <c r="U155" s="173">
        <f t="shared" ref="U155:U157" si="141">ROUNDDOWN($C155*V155,1)</f>
        <v>378.1</v>
      </c>
      <c r="V155" s="174">
        <f t="shared" ref="V155:V157" si="142">T155</f>
        <v>12.199</v>
      </c>
      <c r="W155" s="175">
        <f t="shared" ref="W155:AB158" si="143">ROUNDDOWN($U155*W$6,1)</f>
        <v>415.9</v>
      </c>
      <c r="X155" s="175">
        <f t="shared" si="143"/>
        <v>517.9</v>
      </c>
      <c r="Y155" s="175">
        <f t="shared" si="143"/>
        <v>612.5</v>
      </c>
      <c r="Z155" s="175">
        <f t="shared" si="143"/>
        <v>555.79999999999995</v>
      </c>
      <c r="AA155" s="175">
        <f t="shared" si="143"/>
        <v>820.4</v>
      </c>
      <c r="AB155" s="175">
        <f t="shared" si="143"/>
        <v>1134.3</v>
      </c>
      <c r="AC155" s="173">
        <f t="shared" ref="AC155:AC157" si="144">ROUNDDOWN($C155*AD155,1)</f>
        <v>382.5</v>
      </c>
      <c r="AD155" s="174">
        <f>RCFs!C$13</f>
        <v>12.34</v>
      </c>
      <c r="AE155" s="175">
        <f t="shared" ref="AE155:AG158" si="145">ROUND($AC155*AE$6,1)</f>
        <v>631.1</v>
      </c>
      <c r="AF155" s="175">
        <f t="shared" si="145"/>
        <v>803.3</v>
      </c>
      <c r="AG155" s="175">
        <f t="shared" si="145"/>
        <v>1147.5</v>
      </c>
      <c r="AH155" s="173">
        <f t="shared" ref="AH155:AH157" si="146">ROUNDDOWN($C155*AI155,1)</f>
        <v>386.2</v>
      </c>
      <c r="AI155" s="174">
        <f>RCFs!C$31</f>
        <v>12.46</v>
      </c>
      <c r="AJ155" s="173">
        <f t="shared" ref="AJ155:AJ157" si="147">ROUNDDOWN($C155*AK155,1)</f>
        <v>0</v>
      </c>
      <c r="AK155" s="174"/>
      <c r="AL155" s="173">
        <f t="shared" ref="AL155:AL157" si="148">ROUNDDOWN($C155*AM155,1)</f>
        <v>397.5</v>
      </c>
      <c r="AM155" s="174">
        <f>RCFs!C$33</f>
        <v>12.824999999999999</v>
      </c>
      <c r="AN155" s="175">
        <f t="shared" ref="AN155:AN158" si="149">ROUND($AC155*AN$6,1)</f>
        <v>573.79999999999995</v>
      </c>
      <c r="AO155" s="173">
        <f t="shared" ref="AO155:AO157" si="150">ROUNDDOWN($C155*AP155,1)</f>
        <v>400.5</v>
      </c>
      <c r="AP155" s="174">
        <f>RCFs!C$35</f>
        <v>12.92</v>
      </c>
      <c r="AQ155" s="175">
        <f t="shared" ref="AQ155:AR158" si="151">ROUNDDOWN($AO155*AQ$6,1)</f>
        <v>480.6</v>
      </c>
      <c r="AR155" s="175">
        <f t="shared" si="151"/>
        <v>540.6</v>
      </c>
      <c r="AS155" s="43">
        <f t="shared" ref="AS155:AS157" si="152">ROUNDDOWN($C155*AT155,1)</f>
        <v>406.4</v>
      </c>
      <c r="AT155" s="121">
        <f>RCFs!C$37</f>
        <v>13.11</v>
      </c>
      <c r="AU155" s="173">
        <f t="shared" ref="AU155:AU157" si="153">ROUNDDOWN($C155*AV155,1)</f>
        <v>398.3</v>
      </c>
      <c r="AV155" s="174">
        <f>RCFs!C$39</f>
        <v>12.85</v>
      </c>
      <c r="AW155" s="173">
        <f t="shared" ref="AW155:AW157" si="154">ROUNDDOWN($C155*AX155,1)</f>
        <v>393.1</v>
      </c>
      <c r="AX155" s="174">
        <f>RCFs!C$41</f>
        <v>12.682</v>
      </c>
    </row>
    <row r="156" spans="1:50" x14ac:dyDescent="0.2">
      <c r="A156" s="186" t="s">
        <v>304</v>
      </c>
      <c r="B156" s="185" t="s">
        <v>308</v>
      </c>
      <c r="C156" s="184">
        <v>55.5</v>
      </c>
      <c r="D156" s="173">
        <f t="shared" si="134"/>
        <v>2424.1999999999998</v>
      </c>
      <c r="E156" s="262">
        <f>RCFs!C$43</f>
        <v>43.679000000000002</v>
      </c>
      <c r="F156" s="263">
        <f t="shared" si="135"/>
        <v>697.24650000000008</v>
      </c>
      <c r="G156" s="262">
        <f>RCFs!C$5</f>
        <v>12.563000000000001</v>
      </c>
      <c r="H156" s="263">
        <f t="shared" si="136"/>
        <v>697.24650000000008</v>
      </c>
      <c r="I156" s="262">
        <f>RCFs!C$5</f>
        <v>12.563000000000001</v>
      </c>
      <c r="J156" s="175">
        <f t="shared" si="137"/>
        <v>767</v>
      </c>
      <c r="K156" s="175">
        <f t="shared" si="137"/>
        <v>941.3</v>
      </c>
      <c r="L156" s="175">
        <f t="shared" si="137"/>
        <v>1045.9000000000001</v>
      </c>
      <c r="M156" s="175">
        <f t="shared" si="137"/>
        <v>1394.5</v>
      </c>
      <c r="N156" s="175">
        <f t="shared" si="137"/>
        <v>1499.1</v>
      </c>
      <c r="O156" s="173">
        <f t="shared" si="138"/>
        <v>684.3</v>
      </c>
      <c r="P156" s="174">
        <f>RCFs!C$7</f>
        <v>12.33</v>
      </c>
      <c r="Q156" s="175">
        <f t="shared" si="139"/>
        <v>889.5</v>
      </c>
      <c r="R156" s="175">
        <f t="shared" si="139"/>
        <v>1026.4000000000001</v>
      </c>
      <c r="S156" s="173">
        <f t="shared" si="140"/>
        <v>677</v>
      </c>
      <c r="T156" s="174">
        <f>RCFs!C$9</f>
        <v>12.199</v>
      </c>
      <c r="U156" s="173">
        <f t="shared" si="141"/>
        <v>677</v>
      </c>
      <c r="V156" s="174">
        <f t="shared" si="142"/>
        <v>12.199</v>
      </c>
      <c r="W156" s="175">
        <f t="shared" si="143"/>
        <v>744.7</v>
      </c>
      <c r="X156" s="175">
        <f t="shared" si="143"/>
        <v>927.4</v>
      </c>
      <c r="Y156" s="175">
        <f t="shared" si="143"/>
        <v>1096.7</v>
      </c>
      <c r="Z156" s="175">
        <f t="shared" si="143"/>
        <v>995.1</v>
      </c>
      <c r="AA156" s="175">
        <f t="shared" si="143"/>
        <v>1469</v>
      </c>
      <c r="AB156" s="175">
        <f t="shared" si="143"/>
        <v>2031</v>
      </c>
      <c r="AC156" s="173">
        <f t="shared" si="144"/>
        <v>684.8</v>
      </c>
      <c r="AD156" s="174">
        <f>RCFs!C$13</f>
        <v>12.34</v>
      </c>
      <c r="AE156" s="175">
        <f t="shared" si="145"/>
        <v>1129.9000000000001</v>
      </c>
      <c r="AF156" s="175">
        <f t="shared" si="145"/>
        <v>1438.1</v>
      </c>
      <c r="AG156" s="175">
        <f t="shared" si="145"/>
        <v>2054.4</v>
      </c>
      <c r="AH156" s="173">
        <f t="shared" si="146"/>
        <v>691.5</v>
      </c>
      <c r="AI156" s="174">
        <f>RCFs!C$31</f>
        <v>12.46</v>
      </c>
      <c r="AJ156" s="173">
        <f t="shared" si="147"/>
        <v>0</v>
      </c>
      <c r="AK156" s="174"/>
      <c r="AL156" s="173">
        <f t="shared" si="148"/>
        <v>711.7</v>
      </c>
      <c r="AM156" s="174">
        <f>RCFs!C$33</f>
        <v>12.824999999999999</v>
      </c>
      <c r="AN156" s="175">
        <f t="shared" si="149"/>
        <v>1027.2</v>
      </c>
      <c r="AO156" s="173">
        <f t="shared" si="150"/>
        <v>717</v>
      </c>
      <c r="AP156" s="174">
        <f>RCFs!C$35</f>
        <v>12.92</v>
      </c>
      <c r="AQ156" s="175">
        <f t="shared" si="151"/>
        <v>860.4</v>
      </c>
      <c r="AR156" s="175">
        <f t="shared" si="151"/>
        <v>967.9</v>
      </c>
      <c r="AS156" s="43">
        <f t="shared" si="152"/>
        <v>727.6</v>
      </c>
      <c r="AT156" s="121">
        <f>RCFs!C$37</f>
        <v>13.11</v>
      </c>
      <c r="AU156" s="173">
        <f t="shared" si="153"/>
        <v>713.1</v>
      </c>
      <c r="AV156" s="174">
        <f>RCFs!C$39</f>
        <v>12.85</v>
      </c>
      <c r="AW156" s="173">
        <f t="shared" si="154"/>
        <v>703.8</v>
      </c>
      <c r="AX156" s="174">
        <f>RCFs!C$41</f>
        <v>12.682</v>
      </c>
    </row>
    <row r="157" spans="1:50" x14ac:dyDescent="0.2">
      <c r="A157" s="186" t="s">
        <v>305</v>
      </c>
      <c r="B157" s="185" t="s">
        <v>309</v>
      </c>
      <c r="C157" s="184">
        <v>49.7</v>
      </c>
      <c r="D157" s="173">
        <f t="shared" si="134"/>
        <v>2170.8000000000002</v>
      </c>
      <c r="E157" s="262">
        <f>RCFs!C$43</f>
        <v>43.679000000000002</v>
      </c>
      <c r="F157" s="263">
        <f t="shared" si="135"/>
        <v>624.38110000000006</v>
      </c>
      <c r="G157" s="262">
        <f>RCFs!C$5</f>
        <v>12.563000000000001</v>
      </c>
      <c r="H157" s="263">
        <f t="shared" si="136"/>
        <v>624.38110000000006</v>
      </c>
      <c r="I157" s="262">
        <f>RCFs!C$5</f>
        <v>12.563000000000001</v>
      </c>
      <c r="J157" s="175">
        <f t="shared" si="137"/>
        <v>686.8</v>
      </c>
      <c r="K157" s="175">
        <f t="shared" si="137"/>
        <v>842.9</v>
      </c>
      <c r="L157" s="175">
        <f t="shared" si="137"/>
        <v>936.6</v>
      </c>
      <c r="M157" s="175">
        <f t="shared" si="137"/>
        <v>1248.8</v>
      </c>
      <c r="N157" s="175">
        <f t="shared" si="137"/>
        <v>1342.4</v>
      </c>
      <c r="O157" s="173">
        <f t="shared" si="138"/>
        <v>612.79999999999995</v>
      </c>
      <c r="P157" s="174">
        <f>RCFs!C$7</f>
        <v>12.33</v>
      </c>
      <c r="Q157" s="175">
        <f t="shared" si="139"/>
        <v>796.6</v>
      </c>
      <c r="R157" s="175">
        <f t="shared" si="139"/>
        <v>919.2</v>
      </c>
      <c r="S157" s="173">
        <f t="shared" si="140"/>
        <v>606.20000000000005</v>
      </c>
      <c r="T157" s="174">
        <f>RCFs!C$9</f>
        <v>12.199</v>
      </c>
      <c r="U157" s="173">
        <f t="shared" si="141"/>
        <v>606.20000000000005</v>
      </c>
      <c r="V157" s="174">
        <f t="shared" si="142"/>
        <v>12.199</v>
      </c>
      <c r="W157" s="175">
        <f t="shared" si="143"/>
        <v>666.8</v>
      </c>
      <c r="X157" s="175">
        <f t="shared" si="143"/>
        <v>830.4</v>
      </c>
      <c r="Y157" s="175">
        <f t="shared" si="143"/>
        <v>982</v>
      </c>
      <c r="Z157" s="175">
        <f t="shared" si="143"/>
        <v>891.1</v>
      </c>
      <c r="AA157" s="175">
        <f t="shared" si="143"/>
        <v>1315.4</v>
      </c>
      <c r="AB157" s="175">
        <f t="shared" si="143"/>
        <v>1818.6</v>
      </c>
      <c r="AC157" s="173">
        <f t="shared" si="144"/>
        <v>613.20000000000005</v>
      </c>
      <c r="AD157" s="174">
        <f>RCFs!C$13</f>
        <v>12.34</v>
      </c>
      <c r="AE157" s="175">
        <f t="shared" si="145"/>
        <v>1011.8</v>
      </c>
      <c r="AF157" s="175">
        <f t="shared" si="145"/>
        <v>1287.7</v>
      </c>
      <c r="AG157" s="175">
        <f t="shared" si="145"/>
        <v>1839.6</v>
      </c>
      <c r="AH157" s="173">
        <f t="shared" si="146"/>
        <v>619.20000000000005</v>
      </c>
      <c r="AI157" s="174">
        <f>RCFs!C$31</f>
        <v>12.46</v>
      </c>
      <c r="AJ157" s="173">
        <f t="shared" si="147"/>
        <v>0</v>
      </c>
      <c r="AK157" s="174"/>
      <c r="AL157" s="173">
        <f t="shared" si="148"/>
        <v>637.4</v>
      </c>
      <c r="AM157" s="174">
        <f>RCFs!C$33</f>
        <v>12.824999999999999</v>
      </c>
      <c r="AN157" s="175">
        <f t="shared" si="149"/>
        <v>919.8</v>
      </c>
      <c r="AO157" s="173">
        <f t="shared" si="150"/>
        <v>642.1</v>
      </c>
      <c r="AP157" s="174">
        <f>RCFs!C$35</f>
        <v>12.92</v>
      </c>
      <c r="AQ157" s="175">
        <f t="shared" si="151"/>
        <v>770.5</v>
      </c>
      <c r="AR157" s="175">
        <f t="shared" si="151"/>
        <v>866.8</v>
      </c>
      <c r="AS157" s="43">
        <f t="shared" si="152"/>
        <v>651.5</v>
      </c>
      <c r="AT157" s="121">
        <f>RCFs!C$37</f>
        <v>13.11</v>
      </c>
      <c r="AU157" s="173">
        <f t="shared" si="153"/>
        <v>638.6</v>
      </c>
      <c r="AV157" s="174">
        <f>RCFs!C$39</f>
        <v>12.85</v>
      </c>
      <c r="AW157" s="173">
        <f t="shared" si="154"/>
        <v>630.20000000000005</v>
      </c>
      <c r="AX157" s="174">
        <f>RCFs!C$41</f>
        <v>12.682</v>
      </c>
    </row>
    <row r="158" spans="1:50" x14ac:dyDescent="0.2">
      <c r="A158" s="186" t="s">
        <v>306</v>
      </c>
      <c r="B158" s="185" t="s">
        <v>310</v>
      </c>
      <c r="C158" s="184">
        <v>41.7</v>
      </c>
      <c r="D158" s="173">
        <f t="shared" ref="D158" si="155">ROUND(E158*C158,1)</f>
        <v>1821.4</v>
      </c>
      <c r="E158" s="262">
        <f>RCFs!C$43</f>
        <v>43.679000000000002</v>
      </c>
      <c r="F158" s="263">
        <f t="shared" ref="F158" si="156">G158*C158</f>
        <v>523.87710000000004</v>
      </c>
      <c r="G158" s="262">
        <f>RCFs!C$5</f>
        <v>12.563000000000001</v>
      </c>
      <c r="H158" s="263">
        <f t="shared" ref="H158" si="157">I158*C158</f>
        <v>523.87710000000004</v>
      </c>
      <c r="I158" s="262">
        <f>RCFs!C$5</f>
        <v>12.563000000000001</v>
      </c>
      <c r="J158" s="175">
        <f t="shared" si="137"/>
        <v>576.29999999999995</v>
      </c>
      <c r="K158" s="175">
        <f t="shared" si="137"/>
        <v>707.2</v>
      </c>
      <c r="L158" s="175">
        <f t="shared" si="137"/>
        <v>785.8</v>
      </c>
      <c r="M158" s="175">
        <f t="shared" si="137"/>
        <v>1047.8</v>
      </c>
      <c r="N158" s="175">
        <f t="shared" si="137"/>
        <v>1126.3</v>
      </c>
      <c r="O158" s="173">
        <f t="shared" ref="O158" si="158">ROUNDDOWN($C158*P158,1)</f>
        <v>514.1</v>
      </c>
      <c r="P158" s="174">
        <f>RCFs!C$7</f>
        <v>12.33</v>
      </c>
      <c r="Q158" s="175">
        <f t="shared" si="139"/>
        <v>668.3</v>
      </c>
      <c r="R158" s="175">
        <f t="shared" si="139"/>
        <v>771.1</v>
      </c>
      <c r="S158" s="173">
        <f t="shared" ref="S158" si="159">ROUNDDOWN($C158*T158,1)</f>
        <v>508.6</v>
      </c>
      <c r="T158" s="174">
        <f>RCFs!C$9</f>
        <v>12.199</v>
      </c>
      <c r="U158" s="173">
        <f t="shared" ref="U158" si="160">ROUNDDOWN($C158*V158,1)</f>
        <v>508.6</v>
      </c>
      <c r="V158" s="174">
        <f t="shared" ref="V158" si="161">T158</f>
        <v>12.199</v>
      </c>
      <c r="W158" s="175">
        <f t="shared" si="143"/>
        <v>559.4</v>
      </c>
      <c r="X158" s="175">
        <f t="shared" si="143"/>
        <v>696.7</v>
      </c>
      <c r="Y158" s="175">
        <f t="shared" si="143"/>
        <v>823.9</v>
      </c>
      <c r="Z158" s="175">
        <f t="shared" si="143"/>
        <v>747.6</v>
      </c>
      <c r="AA158" s="175">
        <f t="shared" si="143"/>
        <v>1103.5999999999999</v>
      </c>
      <c r="AB158" s="175">
        <f t="shared" si="143"/>
        <v>1525.8</v>
      </c>
      <c r="AC158" s="173">
        <f t="shared" ref="AC158" si="162">ROUNDDOWN($C158*AD158,1)</f>
        <v>514.5</v>
      </c>
      <c r="AD158" s="174">
        <f>RCFs!C$13</f>
        <v>12.34</v>
      </c>
      <c r="AE158" s="175">
        <f t="shared" si="145"/>
        <v>848.9</v>
      </c>
      <c r="AF158" s="175">
        <f t="shared" si="145"/>
        <v>1080.5</v>
      </c>
      <c r="AG158" s="175">
        <f t="shared" si="145"/>
        <v>1543.5</v>
      </c>
      <c r="AH158" s="173">
        <f t="shared" ref="AH158" si="163">ROUNDDOWN($C158*AI158,1)</f>
        <v>519.5</v>
      </c>
      <c r="AI158" s="174">
        <f>RCFs!C$31</f>
        <v>12.46</v>
      </c>
      <c r="AJ158" s="173">
        <f t="shared" ref="AJ158" si="164">ROUNDDOWN($C158*AK158,1)</f>
        <v>0</v>
      </c>
      <c r="AK158" s="174"/>
      <c r="AL158" s="173">
        <f t="shared" ref="AL158" si="165">ROUNDDOWN($C158*AM158,1)</f>
        <v>534.79999999999995</v>
      </c>
      <c r="AM158" s="174">
        <f>RCFs!C$33</f>
        <v>12.824999999999999</v>
      </c>
      <c r="AN158" s="175">
        <f t="shared" si="149"/>
        <v>771.8</v>
      </c>
      <c r="AO158" s="173">
        <f t="shared" ref="AO158" si="166">ROUNDDOWN($C158*AP158,1)</f>
        <v>538.70000000000005</v>
      </c>
      <c r="AP158" s="174">
        <f>RCFs!C$35</f>
        <v>12.92</v>
      </c>
      <c r="AQ158" s="175">
        <f t="shared" si="151"/>
        <v>646.4</v>
      </c>
      <c r="AR158" s="175">
        <f t="shared" si="151"/>
        <v>727.2</v>
      </c>
      <c r="AS158" s="43">
        <f t="shared" ref="AS158" si="167">ROUNDDOWN($C158*AT158,1)</f>
        <v>546.6</v>
      </c>
      <c r="AT158" s="121">
        <f>RCFs!C$37</f>
        <v>13.11</v>
      </c>
      <c r="AU158" s="173">
        <f t="shared" ref="AU158" si="168">ROUNDDOWN($C158*AV158,1)</f>
        <v>535.79999999999995</v>
      </c>
      <c r="AV158" s="174">
        <f>RCFs!C$39</f>
        <v>12.85</v>
      </c>
      <c r="AW158" s="173">
        <f t="shared" ref="AW158" si="169">ROUNDDOWN($C158*AX158,1)</f>
        <v>528.79999999999995</v>
      </c>
      <c r="AX158" s="174">
        <f>RCFs!C$41</f>
        <v>12.682</v>
      </c>
    </row>
    <row r="159" spans="1:50" x14ac:dyDescent="0.2">
      <c r="A159" s="186" t="s">
        <v>254</v>
      </c>
      <c r="B159" s="185" t="s">
        <v>240</v>
      </c>
      <c r="C159" s="184">
        <v>109</v>
      </c>
      <c r="D159" s="173">
        <f t="shared" ref="D159" si="170">ROUND(E159*C159,1)</f>
        <v>4761</v>
      </c>
      <c r="E159" s="262">
        <f>RCFs!C$43</f>
        <v>43.679000000000002</v>
      </c>
      <c r="F159" s="263">
        <f t="shared" ref="F159" si="171">G159*C159</f>
        <v>1369.367</v>
      </c>
      <c r="G159" s="262">
        <f>RCFs!C$5</f>
        <v>12.563000000000001</v>
      </c>
      <c r="H159" s="263">
        <f t="shared" ref="H159" si="172">I159*C159</f>
        <v>1369.367</v>
      </c>
      <c r="I159" s="262">
        <f>RCFs!C$5</f>
        <v>12.563000000000001</v>
      </c>
      <c r="J159" s="175">
        <f>ROUND($C159*$I159*J$6,1)</f>
        <v>1506.3</v>
      </c>
      <c r="K159" s="175">
        <f>ROUND($C159*$I159*K$6,1)</f>
        <v>1848.6</v>
      </c>
      <c r="L159" s="175">
        <f>ROUND($C159*$I159*L$6,1)</f>
        <v>2054.1</v>
      </c>
      <c r="M159" s="175">
        <f>ROUND($C159*$I159*M$6,1)</f>
        <v>2738.7</v>
      </c>
      <c r="N159" s="175">
        <f>ROUND($C159*$I159*N$6,1)</f>
        <v>2944.1</v>
      </c>
      <c r="O159" s="173">
        <f t="shared" ref="O159" si="173">ROUNDDOWN($C159*P159,1)</f>
        <v>1343.9</v>
      </c>
      <c r="P159" s="174">
        <f>RCFs!C$7</f>
        <v>12.33</v>
      </c>
      <c r="Q159" s="175">
        <f t="shared" ref="Q159:R172" si="174">ROUNDDOWN($O159*Q$6,1)</f>
        <v>1747</v>
      </c>
      <c r="R159" s="175">
        <f t="shared" si="174"/>
        <v>2015.8</v>
      </c>
      <c r="S159" s="173">
        <f t="shared" ref="S159" si="175">ROUNDDOWN($C159*T159,1)</f>
        <v>1329.6</v>
      </c>
      <c r="T159" s="174">
        <f>RCFs!C$9</f>
        <v>12.199</v>
      </c>
      <c r="U159" s="173">
        <f t="shared" ref="U159" si="176">ROUNDDOWN($C159*V159,1)</f>
        <v>1329.6</v>
      </c>
      <c r="V159" s="174">
        <f t="shared" ref="V159" si="177">T159</f>
        <v>12.199</v>
      </c>
      <c r="W159" s="175">
        <f t="shared" ref="W159:AB172" si="178">ROUNDDOWN($U159*W$6,1)</f>
        <v>1462.5</v>
      </c>
      <c r="X159" s="175">
        <f t="shared" si="178"/>
        <v>1821.5</v>
      </c>
      <c r="Y159" s="175">
        <f t="shared" si="178"/>
        <v>2153.9</v>
      </c>
      <c r="Z159" s="175">
        <f t="shared" si="178"/>
        <v>1954.5</v>
      </c>
      <c r="AA159" s="175">
        <f t="shared" si="178"/>
        <v>2885.2</v>
      </c>
      <c r="AB159" s="175">
        <f t="shared" si="178"/>
        <v>3988.8</v>
      </c>
      <c r="AC159" s="173">
        <f t="shared" ref="AC159" si="179">ROUNDDOWN($C159*AD159,1)</f>
        <v>1345</v>
      </c>
      <c r="AD159" s="174">
        <f>RCFs!C$13</f>
        <v>12.34</v>
      </c>
      <c r="AE159" s="175">
        <f t="shared" ref="AE159:AG172" si="180">ROUND($AC159*AE$6,1)</f>
        <v>2219.3000000000002</v>
      </c>
      <c r="AF159" s="175">
        <f t="shared" si="180"/>
        <v>2824.5</v>
      </c>
      <c r="AG159" s="175">
        <f t="shared" si="180"/>
        <v>4035</v>
      </c>
      <c r="AH159" s="173">
        <f t="shared" ref="AH159" si="181">ROUNDDOWN($C159*AI159,1)</f>
        <v>1358.1</v>
      </c>
      <c r="AI159" s="174">
        <f>RCFs!C$31</f>
        <v>12.46</v>
      </c>
      <c r="AJ159" s="173">
        <f t="shared" ref="AJ159" si="182">ROUNDDOWN($C159*AK159,1)</f>
        <v>0</v>
      </c>
      <c r="AK159" s="174"/>
      <c r="AL159" s="173">
        <f t="shared" ref="AL159" si="183">ROUNDDOWN($C159*AM159,1)</f>
        <v>1397.9</v>
      </c>
      <c r="AM159" s="174">
        <f>RCFs!C$33</f>
        <v>12.824999999999999</v>
      </c>
      <c r="AN159" s="175">
        <f t="shared" ref="AN159:AN172" si="184">ROUND($AC159*AN$6,1)</f>
        <v>2017.5</v>
      </c>
      <c r="AO159" s="173">
        <f t="shared" ref="AO159" si="185">ROUNDDOWN($C159*AP159,1)</f>
        <v>1408.2</v>
      </c>
      <c r="AP159" s="174">
        <f>RCFs!C$35</f>
        <v>12.92</v>
      </c>
      <c r="AQ159" s="175">
        <f t="shared" ref="AQ159:AR172" si="186">ROUNDDOWN($AO159*AQ$6,1)</f>
        <v>1689.8</v>
      </c>
      <c r="AR159" s="175">
        <f t="shared" si="186"/>
        <v>1901</v>
      </c>
      <c r="AS159" s="43">
        <f t="shared" ref="AS159" si="187">ROUNDDOWN($C159*AT159,1)</f>
        <v>1428.9</v>
      </c>
      <c r="AT159" s="121">
        <f>RCFs!C$37</f>
        <v>13.11</v>
      </c>
      <c r="AU159" s="173">
        <f t="shared" ref="AU159" si="188">ROUNDDOWN($C159*AV159,1)</f>
        <v>1400.6</v>
      </c>
      <c r="AV159" s="174">
        <f>RCFs!C$39</f>
        <v>12.85</v>
      </c>
      <c r="AW159" s="173">
        <f t="shared" ref="AW159" si="189">ROUNDDOWN($C159*AX159,1)</f>
        <v>1382.3</v>
      </c>
      <c r="AX159" s="174">
        <f>RCFs!C$41</f>
        <v>12.682</v>
      </c>
    </row>
    <row r="160" spans="1:50" x14ac:dyDescent="0.2">
      <c r="A160" s="186" t="s">
        <v>255</v>
      </c>
      <c r="B160" s="185" t="s">
        <v>241</v>
      </c>
      <c r="C160" s="184">
        <v>122.8</v>
      </c>
      <c r="D160" s="173">
        <f t="shared" ref="D160:D172" si="190">ROUND(E160*C160,1)</f>
        <v>5363.8</v>
      </c>
      <c r="E160" s="262">
        <f>RCFs!C$43</f>
        <v>43.679000000000002</v>
      </c>
      <c r="F160" s="263">
        <f t="shared" ref="F160:F172" si="191">G160*C160</f>
        <v>1542.7364</v>
      </c>
      <c r="G160" s="262">
        <f>RCFs!C$5</f>
        <v>12.563000000000001</v>
      </c>
      <c r="H160" s="263">
        <f t="shared" ref="H160:H172" si="192">I160*C160</f>
        <v>1542.7364</v>
      </c>
      <c r="I160" s="262">
        <f>RCFs!C$5</f>
        <v>12.563000000000001</v>
      </c>
      <c r="J160" s="175">
        <f t="shared" ref="J160:N172" si="193">ROUND($C160*$I160*J$6,1)</f>
        <v>1697</v>
      </c>
      <c r="K160" s="175">
        <f t="shared" si="193"/>
        <v>2082.6999999999998</v>
      </c>
      <c r="L160" s="175">
        <f t="shared" si="193"/>
        <v>2314.1</v>
      </c>
      <c r="M160" s="175">
        <f t="shared" si="193"/>
        <v>3085.5</v>
      </c>
      <c r="N160" s="175">
        <f t="shared" si="193"/>
        <v>3316.9</v>
      </c>
      <c r="O160" s="173">
        <f t="shared" ref="O160:O172" si="194">ROUNDDOWN($C160*P160,1)</f>
        <v>1514.1</v>
      </c>
      <c r="P160" s="174">
        <f>RCFs!C$7</f>
        <v>12.33</v>
      </c>
      <c r="Q160" s="175">
        <f t="shared" si="174"/>
        <v>1968.3</v>
      </c>
      <c r="R160" s="175">
        <f t="shared" si="174"/>
        <v>2271.1</v>
      </c>
      <c r="S160" s="173">
        <f t="shared" ref="S160:S172" si="195">ROUNDDOWN($C160*T160,1)</f>
        <v>1498</v>
      </c>
      <c r="T160" s="174">
        <f>RCFs!C$9</f>
        <v>12.199</v>
      </c>
      <c r="U160" s="173">
        <f t="shared" ref="U160:U172" si="196">ROUNDDOWN($C160*V160,1)</f>
        <v>1498</v>
      </c>
      <c r="V160" s="174">
        <f t="shared" ref="V160:V172" si="197">T160</f>
        <v>12.199</v>
      </c>
      <c r="W160" s="175">
        <f t="shared" si="178"/>
        <v>1647.8</v>
      </c>
      <c r="X160" s="175">
        <f t="shared" si="178"/>
        <v>2052.1999999999998</v>
      </c>
      <c r="Y160" s="175">
        <f t="shared" si="178"/>
        <v>2426.6999999999998</v>
      </c>
      <c r="Z160" s="175">
        <f t="shared" si="178"/>
        <v>2202</v>
      </c>
      <c r="AA160" s="175">
        <f t="shared" si="178"/>
        <v>3250.6</v>
      </c>
      <c r="AB160" s="175">
        <f t="shared" si="178"/>
        <v>4494</v>
      </c>
      <c r="AC160" s="173">
        <f t="shared" ref="AC160:AC172" si="198">ROUNDDOWN($C160*AD160,1)</f>
        <v>1515.3</v>
      </c>
      <c r="AD160" s="174">
        <f>RCFs!C$13</f>
        <v>12.34</v>
      </c>
      <c r="AE160" s="175">
        <f t="shared" si="180"/>
        <v>2500.1999999999998</v>
      </c>
      <c r="AF160" s="175">
        <f t="shared" si="180"/>
        <v>3182.1</v>
      </c>
      <c r="AG160" s="175">
        <f t="shared" si="180"/>
        <v>4545.8999999999996</v>
      </c>
      <c r="AH160" s="173">
        <f t="shared" ref="AH160:AH172" si="199">ROUNDDOWN($C160*AI160,1)</f>
        <v>1530</v>
      </c>
      <c r="AI160" s="174">
        <f>RCFs!C$31</f>
        <v>12.46</v>
      </c>
      <c r="AJ160" s="173">
        <f t="shared" ref="AJ160:AJ172" si="200">ROUNDDOWN($C160*AK160,1)</f>
        <v>0</v>
      </c>
      <c r="AK160" s="174"/>
      <c r="AL160" s="173">
        <f t="shared" ref="AL160:AL172" si="201">ROUNDDOWN($C160*AM160,1)</f>
        <v>1574.9</v>
      </c>
      <c r="AM160" s="174">
        <f>RCFs!C$33</f>
        <v>12.824999999999999</v>
      </c>
      <c r="AN160" s="175">
        <f t="shared" si="184"/>
        <v>2273</v>
      </c>
      <c r="AO160" s="173">
        <f t="shared" ref="AO160:AO172" si="202">ROUNDDOWN($C160*AP160,1)</f>
        <v>1586.5</v>
      </c>
      <c r="AP160" s="174">
        <f>RCFs!C$35</f>
        <v>12.92</v>
      </c>
      <c r="AQ160" s="175">
        <f t="shared" si="186"/>
        <v>1903.8</v>
      </c>
      <c r="AR160" s="175">
        <f t="shared" si="186"/>
        <v>2141.6999999999998</v>
      </c>
      <c r="AS160" s="43">
        <f t="shared" ref="AS160:AS172" si="203">ROUNDDOWN($C160*AT160,1)</f>
        <v>1609.9</v>
      </c>
      <c r="AT160" s="121">
        <f>RCFs!C$37</f>
        <v>13.11</v>
      </c>
      <c r="AU160" s="173">
        <f t="shared" ref="AU160:AU172" si="204">ROUNDDOWN($C160*AV160,1)</f>
        <v>1577.9</v>
      </c>
      <c r="AV160" s="174">
        <f>RCFs!C$39</f>
        <v>12.85</v>
      </c>
      <c r="AW160" s="173">
        <f t="shared" ref="AW160:AW172" si="205">ROUNDDOWN($C160*AX160,1)</f>
        <v>1557.3</v>
      </c>
      <c r="AX160" s="174">
        <f>RCFs!C$41</f>
        <v>12.682</v>
      </c>
    </row>
    <row r="161" spans="1:50" x14ac:dyDescent="0.2">
      <c r="A161" s="186" t="s">
        <v>256</v>
      </c>
      <c r="B161" s="185" t="s">
        <v>242</v>
      </c>
      <c r="C161" s="184">
        <v>45.3</v>
      </c>
      <c r="D161" s="173">
        <f t="shared" si="190"/>
        <v>1978.7</v>
      </c>
      <c r="E161" s="262">
        <f>RCFs!C$43</f>
        <v>43.679000000000002</v>
      </c>
      <c r="F161" s="263">
        <f t="shared" si="191"/>
        <v>569.10389999999995</v>
      </c>
      <c r="G161" s="262">
        <f>RCFs!C$5</f>
        <v>12.563000000000001</v>
      </c>
      <c r="H161" s="263">
        <f t="shared" si="192"/>
        <v>569.10389999999995</v>
      </c>
      <c r="I161" s="262">
        <f>RCFs!C$5</f>
        <v>12.563000000000001</v>
      </c>
      <c r="J161" s="175">
        <f t="shared" si="193"/>
        <v>626</v>
      </c>
      <c r="K161" s="175">
        <f t="shared" si="193"/>
        <v>768.3</v>
      </c>
      <c r="L161" s="175">
        <f t="shared" si="193"/>
        <v>853.7</v>
      </c>
      <c r="M161" s="175">
        <f t="shared" si="193"/>
        <v>1138.2</v>
      </c>
      <c r="N161" s="175">
        <f t="shared" si="193"/>
        <v>1223.5999999999999</v>
      </c>
      <c r="O161" s="173">
        <f t="shared" si="194"/>
        <v>558.5</v>
      </c>
      <c r="P161" s="174">
        <f>RCFs!C$7</f>
        <v>12.33</v>
      </c>
      <c r="Q161" s="175">
        <f t="shared" si="174"/>
        <v>726</v>
      </c>
      <c r="R161" s="175">
        <f t="shared" si="174"/>
        <v>837.7</v>
      </c>
      <c r="S161" s="173">
        <f t="shared" si="195"/>
        <v>552.6</v>
      </c>
      <c r="T161" s="174">
        <f>RCFs!C$9</f>
        <v>12.199</v>
      </c>
      <c r="U161" s="173">
        <f t="shared" si="196"/>
        <v>552.6</v>
      </c>
      <c r="V161" s="174">
        <f t="shared" si="197"/>
        <v>12.199</v>
      </c>
      <c r="W161" s="175">
        <f t="shared" si="178"/>
        <v>607.79999999999995</v>
      </c>
      <c r="X161" s="175">
        <f t="shared" si="178"/>
        <v>757</v>
      </c>
      <c r="Y161" s="175">
        <f t="shared" si="178"/>
        <v>895.2</v>
      </c>
      <c r="Z161" s="175">
        <f t="shared" si="178"/>
        <v>812.3</v>
      </c>
      <c r="AA161" s="175">
        <f t="shared" si="178"/>
        <v>1199.0999999999999</v>
      </c>
      <c r="AB161" s="175">
        <f t="shared" si="178"/>
        <v>1657.8</v>
      </c>
      <c r="AC161" s="173">
        <f t="shared" si="198"/>
        <v>559</v>
      </c>
      <c r="AD161" s="174">
        <f>RCFs!C$13</f>
        <v>12.34</v>
      </c>
      <c r="AE161" s="175">
        <f t="shared" si="180"/>
        <v>922.4</v>
      </c>
      <c r="AF161" s="175">
        <f t="shared" si="180"/>
        <v>1173.9000000000001</v>
      </c>
      <c r="AG161" s="175">
        <f t="shared" si="180"/>
        <v>1677</v>
      </c>
      <c r="AH161" s="173">
        <f t="shared" si="199"/>
        <v>564.4</v>
      </c>
      <c r="AI161" s="174">
        <f>RCFs!C$31</f>
        <v>12.46</v>
      </c>
      <c r="AJ161" s="173">
        <f t="shared" si="200"/>
        <v>0</v>
      </c>
      <c r="AK161" s="174"/>
      <c r="AL161" s="173">
        <f t="shared" si="201"/>
        <v>580.9</v>
      </c>
      <c r="AM161" s="174">
        <f>RCFs!C$33</f>
        <v>12.824999999999999</v>
      </c>
      <c r="AN161" s="175">
        <f t="shared" si="184"/>
        <v>838.5</v>
      </c>
      <c r="AO161" s="173">
        <f t="shared" si="202"/>
        <v>585.20000000000005</v>
      </c>
      <c r="AP161" s="174">
        <f>RCFs!C$35</f>
        <v>12.92</v>
      </c>
      <c r="AQ161" s="175">
        <f t="shared" si="186"/>
        <v>702.2</v>
      </c>
      <c r="AR161" s="175">
        <f t="shared" si="186"/>
        <v>790</v>
      </c>
      <c r="AS161" s="43">
        <f t="shared" si="203"/>
        <v>593.79999999999995</v>
      </c>
      <c r="AT161" s="121">
        <f>RCFs!C$37</f>
        <v>13.11</v>
      </c>
      <c r="AU161" s="173">
        <f t="shared" si="204"/>
        <v>582.1</v>
      </c>
      <c r="AV161" s="174">
        <f>RCFs!C$39</f>
        <v>12.85</v>
      </c>
      <c r="AW161" s="173">
        <f t="shared" si="205"/>
        <v>574.4</v>
      </c>
      <c r="AX161" s="174">
        <f>RCFs!C$41</f>
        <v>12.682</v>
      </c>
    </row>
    <row r="162" spans="1:50" x14ac:dyDescent="0.2">
      <c r="A162" s="186" t="s">
        <v>257</v>
      </c>
      <c r="B162" s="185" t="s">
        <v>243</v>
      </c>
      <c r="C162" s="184">
        <v>186.9</v>
      </c>
      <c r="D162" s="173">
        <f t="shared" si="190"/>
        <v>8163.6</v>
      </c>
      <c r="E162" s="262">
        <f>RCFs!C$43</f>
        <v>43.679000000000002</v>
      </c>
      <c r="F162" s="263">
        <f t="shared" si="191"/>
        <v>2348.0247000000004</v>
      </c>
      <c r="G162" s="262">
        <f>RCFs!C$5</f>
        <v>12.563000000000001</v>
      </c>
      <c r="H162" s="263">
        <f t="shared" si="192"/>
        <v>2348.0247000000004</v>
      </c>
      <c r="I162" s="262">
        <f>RCFs!C$5</f>
        <v>12.563000000000001</v>
      </c>
      <c r="J162" s="175">
        <f t="shared" si="193"/>
        <v>2582.8000000000002</v>
      </c>
      <c r="K162" s="175">
        <f t="shared" si="193"/>
        <v>3169.8</v>
      </c>
      <c r="L162" s="175">
        <f t="shared" si="193"/>
        <v>3522</v>
      </c>
      <c r="M162" s="175">
        <f t="shared" si="193"/>
        <v>4696</v>
      </c>
      <c r="N162" s="175">
        <f t="shared" si="193"/>
        <v>5048.3</v>
      </c>
      <c r="O162" s="173">
        <f t="shared" si="194"/>
        <v>2304.4</v>
      </c>
      <c r="P162" s="174">
        <f>RCFs!C$7</f>
        <v>12.33</v>
      </c>
      <c r="Q162" s="175">
        <f t="shared" si="174"/>
        <v>2995.7</v>
      </c>
      <c r="R162" s="175">
        <f t="shared" si="174"/>
        <v>3456.6</v>
      </c>
      <c r="S162" s="173">
        <f t="shared" si="195"/>
        <v>2279.9</v>
      </c>
      <c r="T162" s="174">
        <f>RCFs!C$9</f>
        <v>12.199</v>
      </c>
      <c r="U162" s="173">
        <f t="shared" si="196"/>
        <v>2279.9</v>
      </c>
      <c r="V162" s="174">
        <f t="shared" si="197"/>
        <v>12.199</v>
      </c>
      <c r="W162" s="175">
        <f t="shared" si="178"/>
        <v>2507.8000000000002</v>
      </c>
      <c r="X162" s="175">
        <f t="shared" si="178"/>
        <v>3123.4</v>
      </c>
      <c r="Y162" s="175">
        <f t="shared" si="178"/>
        <v>3693.4</v>
      </c>
      <c r="Z162" s="175">
        <f t="shared" si="178"/>
        <v>3351.4</v>
      </c>
      <c r="AA162" s="175">
        <f t="shared" si="178"/>
        <v>4947.3</v>
      </c>
      <c r="AB162" s="175">
        <f t="shared" si="178"/>
        <v>6839.7</v>
      </c>
      <c r="AC162" s="173">
        <f t="shared" si="198"/>
        <v>2306.3000000000002</v>
      </c>
      <c r="AD162" s="174">
        <f>RCFs!C$13</f>
        <v>12.34</v>
      </c>
      <c r="AE162" s="175">
        <f t="shared" si="180"/>
        <v>3805.4</v>
      </c>
      <c r="AF162" s="175">
        <f t="shared" si="180"/>
        <v>4843.2</v>
      </c>
      <c r="AG162" s="175">
        <f t="shared" si="180"/>
        <v>6918.9</v>
      </c>
      <c r="AH162" s="173">
        <f t="shared" si="199"/>
        <v>2328.6999999999998</v>
      </c>
      <c r="AI162" s="174">
        <f>RCFs!C$31</f>
        <v>12.46</v>
      </c>
      <c r="AJ162" s="173">
        <f t="shared" si="200"/>
        <v>0</v>
      </c>
      <c r="AK162" s="174"/>
      <c r="AL162" s="173">
        <f t="shared" si="201"/>
        <v>2396.9</v>
      </c>
      <c r="AM162" s="174">
        <f>RCFs!C$33</f>
        <v>12.824999999999999</v>
      </c>
      <c r="AN162" s="175">
        <f t="shared" si="184"/>
        <v>3459.5</v>
      </c>
      <c r="AO162" s="173">
        <f t="shared" si="202"/>
        <v>2414.6999999999998</v>
      </c>
      <c r="AP162" s="174">
        <f>RCFs!C$35</f>
        <v>12.92</v>
      </c>
      <c r="AQ162" s="175">
        <f t="shared" si="186"/>
        <v>2897.6</v>
      </c>
      <c r="AR162" s="175">
        <f t="shared" si="186"/>
        <v>3259.8</v>
      </c>
      <c r="AS162" s="43">
        <f t="shared" si="203"/>
        <v>2450.1999999999998</v>
      </c>
      <c r="AT162" s="121">
        <f>RCFs!C$37</f>
        <v>13.11</v>
      </c>
      <c r="AU162" s="173">
        <f t="shared" si="204"/>
        <v>2401.6</v>
      </c>
      <c r="AV162" s="174">
        <f>RCFs!C$39</f>
        <v>12.85</v>
      </c>
      <c r="AW162" s="173">
        <f t="shared" si="205"/>
        <v>2370.1999999999998</v>
      </c>
      <c r="AX162" s="174">
        <f>RCFs!C$41</f>
        <v>12.682</v>
      </c>
    </row>
    <row r="163" spans="1:50" x14ac:dyDescent="0.2">
      <c r="A163" s="186" t="s">
        <v>258</v>
      </c>
      <c r="B163" s="185" t="s">
        <v>244</v>
      </c>
      <c r="C163" s="184">
        <v>120.6</v>
      </c>
      <c r="D163" s="173">
        <f t="shared" si="190"/>
        <v>5267.7</v>
      </c>
      <c r="E163" s="262">
        <f>RCFs!C$43</f>
        <v>43.679000000000002</v>
      </c>
      <c r="F163" s="263">
        <f t="shared" si="191"/>
        <v>1515.0978</v>
      </c>
      <c r="G163" s="262">
        <f>RCFs!C$5</f>
        <v>12.563000000000001</v>
      </c>
      <c r="H163" s="263">
        <f t="shared" si="192"/>
        <v>1515.0978</v>
      </c>
      <c r="I163" s="262">
        <f>RCFs!C$5</f>
        <v>12.563000000000001</v>
      </c>
      <c r="J163" s="175">
        <f t="shared" si="193"/>
        <v>1666.6</v>
      </c>
      <c r="K163" s="175">
        <f t="shared" si="193"/>
        <v>2045.4</v>
      </c>
      <c r="L163" s="175">
        <f t="shared" si="193"/>
        <v>2272.6</v>
      </c>
      <c r="M163" s="175">
        <f t="shared" si="193"/>
        <v>3030.2</v>
      </c>
      <c r="N163" s="175">
        <f t="shared" si="193"/>
        <v>3257.5</v>
      </c>
      <c r="O163" s="173">
        <f t="shared" si="194"/>
        <v>1486.9</v>
      </c>
      <c r="P163" s="174">
        <f>RCFs!C$7</f>
        <v>12.33</v>
      </c>
      <c r="Q163" s="175">
        <f t="shared" si="174"/>
        <v>1932.9</v>
      </c>
      <c r="R163" s="175">
        <f t="shared" si="174"/>
        <v>2230.3000000000002</v>
      </c>
      <c r="S163" s="173">
        <f t="shared" si="195"/>
        <v>1471.1</v>
      </c>
      <c r="T163" s="174">
        <f>RCFs!C$9</f>
        <v>12.199</v>
      </c>
      <c r="U163" s="173">
        <f t="shared" si="196"/>
        <v>1471.1</v>
      </c>
      <c r="V163" s="174">
        <f t="shared" si="197"/>
        <v>12.199</v>
      </c>
      <c r="W163" s="175">
        <f t="shared" si="178"/>
        <v>1618.2</v>
      </c>
      <c r="X163" s="175">
        <f t="shared" si="178"/>
        <v>2015.4</v>
      </c>
      <c r="Y163" s="175">
        <f t="shared" si="178"/>
        <v>2383.1</v>
      </c>
      <c r="Z163" s="175">
        <f t="shared" si="178"/>
        <v>2162.5</v>
      </c>
      <c r="AA163" s="175">
        <f t="shared" si="178"/>
        <v>3192.2</v>
      </c>
      <c r="AB163" s="175">
        <f t="shared" si="178"/>
        <v>4413.3</v>
      </c>
      <c r="AC163" s="173">
        <f t="shared" si="198"/>
        <v>1488.2</v>
      </c>
      <c r="AD163" s="174">
        <f>RCFs!C$13</f>
        <v>12.34</v>
      </c>
      <c r="AE163" s="175">
        <f t="shared" si="180"/>
        <v>2455.5</v>
      </c>
      <c r="AF163" s="175">
        <f t="shared" si="180"/>
        <v>3125.2</v>
      </c>
      <c r="AG163" s="175">
        <f t="shared" si="180"/>
        <v>4464.6000000000004</v>
      </c>
      <c r="AH163" s="173">
        <f t="shared" si="199"/>
        <v>1502.6</v>
      </c>
      <c r="AI163" s="174">
        <f>RCFs!C$31</f>
        <v>12.46</v>
      </c>
      <c r="AJ163" s="173">
        <f t="shared" si="200"/>
        <v>0</v>
      </c>
      <c r="AK163" s="174"/>
      <c r="AL163" s="173">
        <f t="shared" si="201"/>
        <v>1546.6</v>
      </c>
      <c r="AM163" s="174">
        <f>RCFs!C$33</f>
        <v>12.824999999999999</v>
      </c>
      <c r="AN163" s="175">
        <f t="shared" si="184"/>
        <v>2232.3000000000002</v>
      </c>
      <c r="AO163" s="173">
        <f t="shared" si="202"/>
        <v>1558.1</v>
      </c>
      <c r="AP163" s="174">
        <f>RCFs!C$35</f>
        <v>12.92</v>
      </c>
      <c r="AQ163" s="175">
        <f t="shared" si="186"/>
        <v>1869.7</v>
      </c>
      <c r="AR163" s="175">
        <f t="shared" si="186"/>
        <v>2103.4</v>
      </c>
      <c r="AS163" s="43">
        <f t="shared" si="203"/>
        <v>1581</v>
      </c>
      <c r="AT163" s="121">
        <f>RCFs!C$37</f>
        <v>13.11</v>
      </c>
      <c r="AU163" s="173">
        <f t="shared" si="204"/>
        <v>1549.7</v>
      </c>
      <c r="AV163" s="174">
        <f>RCFs!C$39</f>
        <v>12.85</v>
      </c>
      <c r="AW163" s="173">
        <f t="shared" si="205"/>
        <v>1529.4</v>
      </c>
      <c r="AX163" s="174">
        <f>RCFs!C$41</f>
        <v>12.682</v>
      </c>
    </row>
    <row r="164" spans="1:50" x14ac:dyDescent="0.2">
      <c r="A164" s="186" t="s">
        <v>259</v>
      </c>
      <c r="B164" s="185" t="s">
        <v>245</v>
      </c>
      <c r="C164" s="184">
        <v>40</v>
      </c>
      <c r="D164" s="173">
        <f t="shared" si="190"/>
        <v>1747.2</v>
      </c>
      <c r="E164" s="262">
        <f>RCFs!C$43</f>
        <v>43.679000000000002</v>
      </c>
      <c r="F164" s="263">
        <f t="shared" si="191"/>
        <v>502.52000000000004</v>
      </c>
      <c r="G164" s="262">
        <f>RCFs!C$5</f>
        <v>12.563000000000001</v>
      </c>
      <c r="H164" s="263">
        <f t="shared" si="192"/>
        <v>502.52000000000004</v>
      </c>
      <c r="I164" s="262">
        <f>RCFs!C$5</f>
        <v>12.563000000000001</v>
      </c>
      <c r="J164" s="175">
        <f t="shared" si="193"/>
        <v>552.79999999999995</v>
      </c>
      <c r="K164" s="175">
        <f t="shared" si="193"/>
        <v>678.4</v>
      </c>
      <c r="L164" s="175">
        <f t="shared" si="193"/>
        <v>753.8</v>
      </c>
      <c r="M164" s="175">
        <f t="shared" si="193"/>
        <v>1005</v>
      </c>
      <c r="N164" s="175">
        <f t="shared" si="193"/>
        <v>1080.4000000000001</v>
      </c>
      <c r="O164" s="173">
        <f t="shared" si="194"/>
        <v>493.2</v>
      </c>
      <c r="P164" s="174">
        <f>RCFs!C$7</f>
        <v>12.33</v>
      </c>
      <c r="Q164" s="175">
        <f t="shared" si="174"/>
        <v>641.1</v>
      </c>
      <c r="R164" s="175">
        <f t="shared" si="174"/>
        <v>739.8</v>
      </c>
      <c r="S164" s="173">
        <f t="shared" si="195"/>
        <v>487.9</v>
      </c>
      <c r="T164" s="174">
        <f>RCFs!C$9</f>
        <v>12.199</v>
      </c>
      <c r="U164" s="173">
        <f t="shared" si="196"/>
        <v>487.9</v>
      </c>
      <c r="V164" s="174">
        <f t="shared" si="197"/>
        <v>12.199</v>
      </c>
      <c r="W164" s="175">
        <f t="shared" si="178"/>
        <v>536.6</v>
      </c>
      <c r="X164" s="175">
        <f t="shared" si="178"/>
        <v>668.4</v>
      </c>
      <c r="Y164" s="175">
        <f t="shared" si="178"/>
        <v>790.3</v>
      </c>
      <c r="Z164" s="175">
        <f t="shared" si="178"/>
        <v>717.2</v>
      </c>
      <c r="AA164" s="175">
        <f t="shared" si="178"/>
        <v>1058.7</v>
      </c>
      <c r="AB164" s="175">
        <f t="shared" si="178"/>
        <v>1463.7</v>
      </c>
      <c r="AC164" s="173">
        <f t="shared" si="198"/>
        <v>493.6</v>
      </c>
      <c r="AD164" s="174">
        <f>RCFs!C$13</f>
        <v>12.34</v>
      </c>
      <c r="AE164" s="175">
        <f t="shared" si="180"/>
        <v>814.4</v>
      </c>
      <c r="AF164" s="175">
        <f t="shared" si="180"/>
        <v>1036.5999999999999</v>
      </c>
      <c r="AG164" s="175">
        <f t="shared" si="180"/>
        <v>1480.8</v>
      </c>
      <c r="AH164" s="173">
        <f t="shared" si="199"/>
        <v>498.4</v>
      </c>
      <c r="AI164" s="174">
        <f>RCFs!C$31</f>
        <v>12.46</v>
      </c>
      <c r="AJ164" s="173">
        <f t="shared" si="200"/>
        <v>0</v>
      </c>
      <c r="AK164" s="174"/>
      <c r="AL164" s="173">
        <f t="shared" si="201"/>
        <v>513</v>
      </c>
      <c r="AM164" s="174">
        <f>RCFs!C$33</f>
        <v>12.824999999999999</v>
      </c>
      <c r="AN164" s="175">
        <f t="shared" si="184"/>
        <v>740.4</v>
      </c>
      <c r="AO164" s="173">
        <f t="shared" si="202"/>
        <v>516.79999999999995</v>
      </c>
      <c r="AP164" s="174">
        <f>RCFs!C$35</f>
        <v>12.92</v>
      </c>
      <c r="AQ164" s="175">
        <f t="shared" si="186"/>
        <v>620.1</v>
      </c>
      <c r="AR164" s="175">
        <f t="shared" si="186"/>
        <v>697.6</v>
      </c>
      <c r="AS164" s="43">
        <f t="shared" si="203"/>
        <v>524.4</v>
      </c>
      <c r="AT164" s="121">
        <f>RCFs!C$37</f>
        <v>13.11</v>
      </c>
      <c r="AU164" s="173">
        <f t="shared" si="204"/>
        <v>514</v>
      </c>
      <c r="AV164" s="174">
        <f>RCFs!C$39</f>
        <v>12.85</v>
      </c>
      <c r="AW164" s="173">
        <f t="shared" si="205"/>
        <v>507.2</v>
      </c>
      <c r="AX164" s="174">
        <f>RCFs!C$41</f>
        <v>12.682</v>
      </c>
    </row>
    <row r="165" spans="1:50" x14ac:dyDescent="0.2">
      <c r="A165" s="186" t="s">
        <v>260</v>
      </c>
      <c r="B165" s="185" t="s">
        <v>246</v>
      </c>
      <c r="C165" s="184">
        <v>94.2</v>
      </c>
      <c r="D165" s="173">
        <f t="shared" si="190"/>
        <v>4114.6000000000004</v>
      </c>
      <c r="E165" s="262">
        <f>RCFs!C$43</f>
        <v>43.679000000000002</v>
      </c>
      <c r="F165" s="263">
        <f t="shared" si="191"/>
        <v>1183.4346</v>
      </c>
      <c r="G165" s="262">
        <f>RCFs!C$5</f>
        <v>12.563000000000001</v>
      </c>
      <c r="H165" s="263">
        <f t="shared" si="192"/>
        <v>1183.4346</v>
      </c>
      <c r="I165" s="262">
        <f>RCFs!C$5</f>
        <v>12.563000000000001</v>
      </c>
      <c r="J165" s="175">
        <f t="shared" si="193"/>
        <v>1301.8</v>
      </c>
      <c r="K165" s="175">
        <f t="shared" si="193"/>
        <v>1597.6</v>
      </c>
      <c r="L165" s="175">
        <f t="shared" si="193"/>
        <v>1775.2</v>
      </c>
      <c r="M165" s="175">
        <f t="shared" si="193"/>
        <v>2366.9</v>
      </c>
      <c r="N165" s="175">
        <f t="shared" si="193"/>
        <v>2544.4</v>
      </c>
      <c r="O165" s="173">
        <f t="shared" si="194"/>
        <v>1161.4000000000001</v>
      </c>
      <c r="P165" s="174">
        <f>RCFs!C$7</f>
        <v>12.33</v>
      </c>
      <c r="Q165" s="175">
        <f t="shared" si="174"/>
        <v>1509.8</v>
      </c>
      <c r="R165" s="175">
        <f t="shared" si="174"/>
        <v>1742.1</v>
      </c>
      <c r="S165" s="173">
        <f t="shared" si="195"/>
        <v>1149.0999999999999</v>
      </c>
      <c r="T165" s="174">
        <f>RCFs!C$9</f>
        <v>12.199</v>
      </c>
      <c r="U165" s="173">
        <f t="shared" si="196"/>
        <v>1149.0999999999999</v>
      </c>
      <c r="V165" s="174">
        <f t="shared" si="197"/>
        <v>12.199</v>
      </c>
      <c r="W165" s="175">
        <f t="shared" si="178"/>
        <v>1264</v>
      </c>
      <c r="X165" s="175">
        <f t="shared" si="178"/>
        <v>1574.2</v>
      </c>
      <c r="Y165" s="175">
        <f t="shared" si="178"/>
        <v>1861.5</v>
      </c>
      <c r="Z165" s="175">
        <f t="shared" si="178"/>
        <v>1689.1</v>
      </c>
      <c r="AA165" s="175">
        <f t="shared" si="178"/>
        <v>2493.5</v>
      </c>
      <c r="AB165" s="175">
        <f t="shared" si="178"/>
        <v>3447.3</v>
      </c>
      <c r="AC165" s="173">
        <f t="shared" si="198"/>
        <v>1162.4000000000001</v>
      </c>
      <c r="AD165" s="174">
        <f>RCFs!C$13</f>
        <v>12.34</v>
      </c>
      <c r="AE165" s="175">
        <f t="shared" si="180"/>
        <v>1918</v>
      </c>
      <c r="AF165" s="175">
        <f t="shared" si="180"/>
        <v>2441</v>
      </c>
      <c r="AG165" s="175">
        <f t="shared" si="180"/>
        <v>3487.2</v>
      </c>
      <c r="AH165" s="173">
        <f t="shared" si="199"/>
        <v>1173.7</v>
      </c>
      <c r="AI165" s="174">
        <f>RCFs!C$31</f>
        <v>12.46</v>
      </c>
      <c r="AJ165" s="173">
        <f t="shared" si="200"/>
        <v>0</v>
      </c>
      <c r="AK165" s="174"/>
      <c r="AL165" s="173">
        <f t="shared" si="201"/>
        <v>1208.0999999999999</v>
      </c>
      <c r="AM165" s="174">
        <f>RCFs!C$33</f>
        <v>12.824999999999999</v>
      </c>
      <c r="AN165" s="175">
        <f t="shared" si="184"/>
        <v>1743.6</v>
      </c>
      <c r="AO165" s="173">
        <f t="shared" si="202"/>
        <v>1217</v>
      </c>
      <c r="AP165" s="174">
        <f>RCFs!C$35</f>
        <v>12.92</v>
      </c>
      <c r="AQ165" s="175">
        <f t="shared" si="186"/>
        <v>1460.4</v>
      </c>
      <c r="AR165" s="175">
        <f t="shared" si="186"/>
        <v>1642.9</v>
      </c>
      <c r="AS165" s="43">
        <f t="shared" si="203"/>
        <v>1234.9000000000001</v>
      </c>
      <c r="AT165" s="121">
        <f>RCFs!C$37</f>
        <v>13.11</v>
      </c>
      <c r="AU165" s="173">
        <f t="shared" si="204"/>
        <v>1210.4000000000001</v>
      </c>
      <c r="AV165" s="174">
        <f>RCFs!C$39</f>
        <v>12.85</v>
      </c>
      <c r="AW165" s="173">
        <f t="shared" si="205"/>
        <v>1194.5999999999999</v>
      </c>
      <c r="AX165" s="174">
        <f>RCFs!C$41</f>
        <v>12.682</v>
      </c>
    </row>
    <row r="166" spans="1:50" x14ac:dyDescent="0.2">
      <c r="A166" s="186" t="s">
        <v>261</v>
      </c>
      <c r="B166" s="185" t="s">
        <v>247</v>
      </c>
      <c r="C166" s="184">
        <v>110.5</v>
      </c>
      <c r="D166" s="173">
        <f t="shared" si="190"/>
        <v>4826.5</v>
      </c>
      <c r="E166" s="262">
        <f>RCFs!C$43</f>
        <v>43.679000000000002</v>
      </c>
      <c r="F166" s="263">
        <f t="shared" si="191"/>
        <v>1388.2115000000001</v>
      </c>
      <c r="G166" s="262">
        <f>RCFs!C$5</f>
        <v>12.563000000000001</v>
      </c>
      <c r="H166" s="263">
        <f t="shared" si="192"/>
        <v>1388.2115000000001</v>
      </c>
      <c r="I166" s="262">
        <f>RCFs!C$5</f>
        <v>12.563000000000001</v>
      </c>
      <c r="J166" s="175">
        <f t="shared" si="193"/>
        <v>1527</v>
      </c>
      <c r="K166" s="175">
        <f t="shared" si="193"/>
        <v>1874.1</v>
      </c>
      <c r="L166" s="175">
        <f t="shared" si="193"/>
        <v>2082.3000000000002</v>
      </c>
      <c r="M166" s="175">
        <f t="shared" si="193"/>
        <v>2776.4</v>
      </c>
      <c r="N166" s="175">
        <f t="shared" si="193"/>
        <v>2984.7</v>
      </c>
      <c r="O166" s="173">
        <f t="shared" si="194"/>
        <v>1362.4</v>
      </c>
      <c r="P166" s="174">
        <f>RCFs!C$7</f>
        <v>12.33</v>
      </c>
      <c r="Q166" s="175">
        <f t="shared" si="174"/>
        <v>1771.1</v>
      </c>
      <c r="R166" s="175">
        <f t="shared" si="174"/>
        <v>2043.6</v>
      </c>
      <c r="S166" s="173">
        <f t="shared" si="195"/>
        <v>1347.9</v>
      </c>
      <c r="T166" s="174">
        <f>RCFs!C$9</f>
        <v>12.199</v>
      </c>
      <c r="U166" s="173">
        <f t="shared" si="196"/>
        <v>1347.9</v>
      </c>
      <c r="V166" s="174">
        <f t="shared" si="197"/>
        <v>12.199</v>
      </c>
      <c r="W166" s="175">
        <f t="shared" si="178"/>
        <v>1482.6</v>
      </c>
      <c r="X166" s="175">
        <f t="shared" si="178"/>
        <v>1846.6</v>
      </c>
      <c r="Y166" s="175">
        <f t="shared" si="178"/>
        <v>2183.5</v>
      </c>
      <c r="Z166" s="175">
        <f t="shared" si="178"/>
        <v>1981.4</v>
      </c>
      <c r="AA166" s="175">
        <f t="shared" si="178"/>
        <v>2924.9</v>
      </c>
      <c r="AB166" s="175">
        <f t="shared" si="178"/>
        <v>4043.7</v>
      </c>
      <c r="AC166" s="173">
        <f t="shared" si="198"/>
        <v>1363.5</v>
      </c>
      <c r="AD166" s="174">
        <f>RCFs!C$13</f>
        <v>12.34</v>
      </c>
      <c r="AE166" s="175">
        <f t="shared" si="180"/>
        <v>2249.8000000000002</v>
      </c>
      <c r="AF166" s="175">
        <f t="shared" si="180"/>
        <v>2863.4</v>
      </c>
      <c r="AG166" s="175">
        <f t="shared" si="180"/>
        <v>4090.5</v>
      </c>
      <c r="AH166" s="173">
        <f t="shared" si="199"/>
        <v>1376.8</v>
      </c>
      <c r="AI166" s="174">
        <f>RCFs!C$31</f>
        <v>12.46</v>
      </c>
      <c r="AJ166" s="173">
        <f t="shared" si="200"/>
        <v>0</v>
      </c>
      <c r="AK166" s="174"/>
      <c r="AL166" s="173">
        <f t="shared" si="201"/>
        <v>1417.1</v>
      </c>
      <c r="AM166" s="174">
        <f>RCFs!C$33</f>
        <v>12.824999999999999</v>
      </c>
      <c r="AN166" s="175">
        <f t="shared" si="184"/>
        <v>2045.3</v>
      </c>
      <c r="AO166" s="173">
        <f t="shared" si="202"/>
        <v>1427.6</v>
      </c>
      <c r="AP166" s="174">
        <f>RCFs!C$35</f>
        <v>12.92</v>
      </c>
      <c r="AQ166" s="175">
        <f t="shared" si="186"/>
        <v>1713.1</v>
      </c>
      <c r="AR166" s="175">
        <f t="shared" si="186"/>
        <v>1927.2</v>
      </c>
      <c r="AS166" s="43">
        <f t="shared" si="203"/>
        <v>1448.6</v>
      </c>
      <c r="AT166" s="121">
        <f>RCFs!C$37</f>
        <v>13.11</v>
      </c>
      <c r="AU166" s="173">
        <f t="shared" si="204"/>
        <v>1419.9</v>
      </c>
      <c r="AV166" s="174">
        <f>RCFs!C$39</f>
        <v>12.85</v>
      </c>
      <c r="AW166" s="173">
        <f t="shared" si="205"/>
        <v>1401.3</v>
      </c>
      <c r="AX166" s="174">
        <f>RCFs!C$41</f>
        <v>12.682</v>
      </c>
    </row>
    <row r="167" spans="1:50" x14ac:dyDescent="0.2">
      <c r="A167" s="183">
        <v>1096</v>
      </c>
      <c r="B167" s="185" t="s">
        <v>248</v>
      </c>
      <c r="C167" s="184">
        <v>40.5</v>
      </c>
      <c r="D167" s="173">
        <f t="shared" si="190"/>
        <v>1769</v>
      </c>
      <c r="E167" s="262">
        <f>RCFs!C$43</f>
        <v>43.679000000000002</v>
      </c>
      <c r="F167" s="263">
        <f t="shared" si="191"/>
        <v>508.80150000000003</v>
      </c>
      <c r="G167" s="262">
        <f>RCFs!C$5</f>
        <v>12.563000000000001</v>
      </c>
      <c r="H167" s="263">
        <f t="shared" si="192"/>
        <v>508.80150000000003</v>
      </c>
      <c r="I167" s="262">
        <f>RCFs!C$5</f>
        <v>12.563000000000001</v>
      </c>
      <c r="J167" s="175">
        <f t="shared" si="193"/>
        <v>559.70000000000005</v>
      </c>
      <c r="K167" s="175">
        <f t="shared" si="193"/>
        <v>686.9</v>
      </c>
      <c r="L167" s="175">
        <f t="shared" si="193"/>
        <v>763.2</v>
      </c>
      <c r="M167" s="175">
        <f t="shared" si="193"/>
        <v>1017.6</v>
      </c>
      <c r="N167" s="175">
        <f t="shared" si="193"/>
        <v>1093.9000000000001</v>
      </c>
      <c r="O167" s="173">
        <f t="shared" si="194"/>
        <v>499.3</v>
      </c>
      <c r="P167" s="174">
        <f>RCFs!C$7</f>
        <v>12.33</v>
      </c>
      <c r="Q167" s="175">
        <f t="shared" si="174"/>
        <v>649</v>
      </c>
      <c r="R167" s="175">
        <f t="shared" si="174"/>
        <v>748.9</v>
      </c>
      <c r="S167" s="173">
        <f t="shared" si="195"/>
        <v>494</v>
      </c>
      <c r="T167" s="174">
        <f>RCFs!C$9</f>
        <v>12.199</v>
      </c>
      <c r="U167" s="173">
        <f t="shared" si="196"/>
        <v>494</v>
      </c>
      <c r="V167" s="174">
        <f t="shared" si="197"/>
        <v>12.199</v>
      </c>
      <c r="W167" s="175">
        <f t="shared" si="178"/>
        <v>543.4</v>
      </c>
      <c r="X167" s="175">
        <f t="shared" si="178"/>
        <v>676.7</v>
      </c>
      <c r="Y167" s="175">
        <f t="shared" si="178"/>
        <v>800.2</v>
      </c>
      <c r="Z167" s="175">
        <f t="shared" si="178"/>
        <v>726.1</v>
      </c>
      <c r="AA167" s="175">
        <f t="shared" si="178"/>
        <v>1071.9000000000001</v>
      </c>
      <c r="AB167" s="175">
        <f t="shared" si="178"/>
        <v>1482</v>
      </c>
      <c r="AC167" s="173">
        <f t="shared" si="198"/>
        <v>499.7</v>
      </c>
      <c r="AD167" s="174">
        <f>RCFs!C$13</f>
        <v>12.34</v>
      </c>
      <c r="AE167" s="175">
        <f t="shared" si="180"/>
        <v>824.5</v>
      </c>
      <c r="AF167" s="175">
        <f t="shared" si="180"/>
        <v>1049.4000000000001</v>
      </c>
      <c r="AG167" s="175">
        <f t="shared" si="180"/>
        <v>1499.1</v>
      </c>
      <c r="AH167" s="173">
        <f t="shared" si="199"/>
        <v>504.6</v>
      </c>
      <c r="AI167" s="174">
        <f>RCFs!C$31</f>
        <v>12.46</v>
      </c>
      <c r="AJ167" s="173">
        <f t="shared" si="200"/>
        <v>0</v>
      </c>
      <c r="AK167" s="174"/>
      <c r="AL167" s="173">
        <f t="shared" si="201"/>
        <v>519.4</v>
      </c>
      <c r="AM167" s="174">
        <f>RCFs!C$33</f>
        <v>12.824999999999999</v>
      </c>
      <c r="AN167" s="175">
        <f t="shared" si="184"/>
        <v>749.6</v>
      </c>
      <c r="AO167" s="173">
        <f t="shared" si="202"/>
        <v>523.20000000000005</v>
      </c>
      <c r="AP167" s="174">
        <f>RCFs!C$35</f>
        <v>12.92</v>
      </c>
      <c r="AQ167" s="175">
        <f t="shared" si="186"/>
        <v>627.79999999999995</v>
      </c>
      <c r="AR167" s="175">
        <f t="shared" si="186"/>
        <v>706.3</v>
      </c>
      <c r="AS167" s="43">
        <f t="shared" si="203"/>
        <v>530.9</v>
      </c>
      <c r="AT167" s="121">
        <f>RCFs!C$37</f>
        <v>13.11</v>
      </c>
      <c r="AU167" s="173">
        <f t="shared" si="204"/>
        <v>520.4</v>
      </c>
      <c r="AV167" s="174">
        <f>RCFs!C$39</f>
        <v>12.85</v>
      </c>
      <c r="AW167" s="173">
        <f t="shared" si="205"/>
        <v>513.6</v>
      </c>
      <c r="AX167" s="174">
        <f>RCFs!C$41</f>
        <v>12.682</v>
      </c>
    </row>
    <row r="168" spans="1:50" x14ac:dyDescent="0.2">
      <c r="A168" s="183">
        <v>1462</v>
      </c>
      <c r="B168" s="185" t="s">
        <v>249</v>
      </c>
      <c r="C168" s="184">
        <v>41.1</v>
      </c>
      <c r="D168" s="173">
        <f t="shared" si="190"/>
        <v>1795.2</v>
      </c>
      <c r="E168" s="262">
        <f>RCFs!C$43</f>
        <v>43.679000000000002</v>
      </c>
      <c r="F168" s="263">
        <f t="shared" si="191"/>
        <v>516.33930000000009</v>
      </c>
      <c r="G168" s="262">
        <f>RCFs!C$5</f>
        <v>12.563000000000001</v>
      </c>
      <c r="H168" s="263">
        <f t="shared" si="192"/>
        <v>516.33930000000009</v>
      </c>
      <c r="I168" s="262">
        <f>RCFs!C$5</f>
        <v>12.563000000000001</v>
      </c>
      <c r="J168" s="175">
        <f t="shared" si="193"/>
        <v>568</v>
      </c>
      <c r="K168" s="175">
        <f t="shared" si="193"/>
        <v>697.1</v>
      </c>
      <c r="L168" s="175">
        <f t="shared" si="193"/>
        <v>774.5</v>
      </c>
      <c r="M168" s="175">
        <f t="shared" si="193"/>
        <v>1032.7</v>
      </c>
      <c r="N168" s="175">
        <f t="shared" si="193"/>
        <v>1110.0999999999999</v>
      </c>
      <c r="O168" s="173">
        <f t="shared" si="194"/>
        <v>506.7</v>
      </c>
      <c r="P168" s="174">
        <f>RCFs!C$7</f>
        <v>12.33</v>
      </c>
      <c r="Q168" s="175">
        <f t="shared" si="174"/>
        <v>658.7</v>
      </c>
      <c r="R168" s="175">
        <f t="shared" si="174"/>
        <v>760</v>
      </c>
      <c r="S168" s="173">
        <f t="shared" si="195"/>
        <v>501.3</v>
      </c>
      <c r="T168" s="174">
        <f>RCFs!C$9</f>
        <v>12.199</v>
      </c>
      <c r="U168" s="173">
        <f t="shared" si="196"/>
        <v>501.3</v>
      </c>
      <c r="V168" s="174">
        <f t="shared" si="197"/>
        <v>12.199</v>
      </c>
      <c r="W168" s="175">
        <f t="shared" si="178"/>
        <v>551.4</v>
      </c>
      <c r="X168" s="175">
        <f t="shared" si="178"/>
        <v>686.7</v>
      </c>
      <c r="Y168" s="175">
        <f t="shared" si="178"/>
        <v>812.1</v>
      </c>
      <c r="Z168" s="175">
        <f t="shared" si="178"/>
        <v>736.9</v>
      </c>
      <c r="AA168" s="175">
        <f t="shared" si="178"/>
        <v>1087.8</v>
      </c>
      <c r="AB168" s="175">
        <f t="shared" si="178"/>
        <v>1503.9</v>
      </c>
      <c r="AC168" s="173">
        <f t="shared" si="198"/>
        <v>507.1</v>
      </c>
      <c r="AD168" s="174">
        <f>RCFs!C$13</f>
        <v>12.34</v>
      </c>
      <c r="AE168" s="175">
        <f t="shared" si="180"/>
        <v>836.7</v>
      </c>
      <c r="AF168" s="175">
        <f t="shared" si="180"/>
        <v>1064.9000000000001</v>
      </c>
      <c r="AG168" s="175">
        <f t="shared" si="180"/>
        <v>1521.3</v>
      </c>
      <c r="AH168" s="173">
        <f t="shared" si="199"/>
        <v>512.1</v>
      </c>
      <c r="AI168" s="174">
        <f>RCFs!C$31</f>
        <v>12.46</v>
      </c>
      <c r="AJ168" s="173">
        <f t="shared" si="200"/>
        <v>0</v>
      </c>
      <c r="AK168" s="174"/>
      <c r="AL168" s="173">
        <f t="shared" si="201"/>
        <v>527.1</v>
      </c>
      <c r="AM168" s="174">
        <f>RCFs!C$33</f>
        <v>12.824999999999999</v>
      </c>
      <c r="AN168" s="175">
        <f t="shared" si="184"/>
        <v>760.7</v>
      </c>
      <c r="AO168" s="173">
        <f t="shared" si="202"/>
        <v>531</v>
      </c>
      <c r="AP168" s="174">
        <f>RCFs!C$35</f>
        <v>12.92</v>
      </c>
      <c r="AQ168" s="175">
        <f t="shared" si="186"/>
        <v>637.20000000000005</v>
      </c>
      <c r="AR168" s="175">
        <f t="shared" si="186"/>
        <v>716.8</v>
      </c>
      <c r="AS168" s="43">
        <f t="shared" si="203"/>
        <v>538.79999999999995</v>
      </c>
      <c r="AT168" s="121">
        <f>RCFs!C$37</f>
        <v>13.11</v>
      </c>
      <c r="AU168" s="173">
        <f t="shared" si="204"/>
        <v>528.1</v>
      </c>
      <c r="AV168" s="174">
        <f>RCFs!C$39</f>
        <v>12.85</v>
      </c>
      <c r="AW168" s="173">
        <f t="shared" si="205"/>
        <v>521.20000000000005</v>
      </c>
      <c r="AX168" s="174">
        <f>RCFs!C$41</f>
        <v>12.682</v>
      </c>
    </row>
    <row r="169" spans="1:50" x14ac:dyDescent="0.2">
      <c r="A169" s="183">
        <v>1464</v>
      </c>
      <c r="B169" s="185" t="s">
        <v>250</v>
      </c>
      <c r="C169" s="184">
        <v>73.099999999999994</v>
      </c>
      <c r="D169" s="173">
        <f t="shared" si="190"/>
        <v>3192.9</v>
      </c>
      <c r="E169" s="262">
        <f>RCFs!C$43</f>
        <v>43.679000000000002</v>
      </c>
      <c r="F169" s="263">
        <f t="shared" si="191"/>
        <v>918.35529999999994</v>
      </c>
      <c r="G169" s="262">
        <f>RCFs!C$5</f>
        <v>12.563000000000001</v>
      </c>
      <c r="H169" s="263">
        <f t="shared" si="192"/>
        <v>918.35529999999994</v>
      </c>
      <c r="I169" s="262">
        <f>RCFs!C$5</f>
        <v>12.563000000000001</v>
      </c>
      <c r="J169" s="175">
        <f t="shared" si="193"/>
        <v>1010.2</v>
      </c>
      <c r="K169" s="175">
        <f t="shared" si="193"/>
        <v>1239.8</v>
      </c>
      <c r="L169" s="175">
        <f t="shared" si="193"/>
        <v>1377.5</v>
      </c>
      <c r="M169" s="175">
        <f t="shared" si="193"/>
        <v>1836.7</v>
      </c>
      <c r="N169" s="175">
        <f t="shared" si="193"/>
        <v>1974.5</v>
      </c>
      <c r="O169" s="173">
        <f t="shared" si="194"/>
        <v>901.3</v>
      </c>
      <c r="P169" s="174">
        <f>RCFs!C$7</f>
        <v>12.33</v>
      </c>
      <c r="Q169" s="175">
        <f t="shared" si="174"/>
        <v>1171.5999999999999</v>
      </c>
      <c r="R169" s="175">
        <f t="shared" si="174"/>
        <v>1351.9</v>
      </c>
      <c r="S169" s="173">
        <f t="shared" si="195"/>
        <v>891.7</v>
      </c>
      <c r="T169" s="174">
        <f>RCFs!C$9</f>
        <v>12.199</v>
      </c>
      <c r="U169" s="173">
        <f t="shared" si="196"/>
        <v>891.7</v>
      </c>
      <c r="V169" s="174">
        <f t="shared" si="197"/>
        <v>12.199</v>
      </c>
      <c r="W169" s="175">
        <f t="shared" si="178"/>
        <v>980.8</v>
      </c>
      <c r="X169" s="175">
        <f t="shared" si="178"/>
        <v>1221.5999999999999</v>
      </c>
      <c r="Y169" s="175">
        <f t="shared" si="178"/>
        <v>1444.5</v>
      </c>
      <c r="Z169" s="175">
        <f t="shared" si="178"/>
        <v>1310.7</v>
      </c>
      <c r="AA169" s="175">
        <f t="shared" si="178"/>
        <v>1934.9</v>
      </c>
      <c r="AB169" s="175">
        <f t="shared" si="178"/>
        <v>2675.1</v>
      </c>
      <c r="AC169" s="173">
        <f t="shared" si="198"/>
        <v>902</v>
      </c>
      <c r="AD169" s="174">
        <f>RCFs!C$13</f>
        <v>12.34</v>
      </c>
      <c r="AE169" s="175">
        <f t="shared" si="180"/>
        <v>1488.3</v>
      </c>
      <c r="AF169" s="175">
        <f t="shared" si="180"/>
        <v>1894.2</v>
      </c>
      <c r="AG169" s="175">
        <f t="shared" si="180"/>
        <v>2706</v>
      </c>
      <c r="AH169" s="173">
        <f t="shared" si="199"/>
        <v>910.8</v>
      </c>
      <c r="AI169" s="174">
        <f>RCFs!C$31</f>
        <v>12.46</v>
      </c>
      <c r="AJ169" s="173">
        <f t="shared" si="200"/>
        <v>0</v>
      </c>
      <c r="AK169" s="174"/>
      <c r="AL169" s="173">
        <f t="shared" si="201"/>
        <v>937.5</v>
      </c>
      <c r="AM169" s="174">
        <f>RCFs!C$33</f>
        <v>12.824999999999999</v>
      </c>
      <c r="AN169" s="175">
        <f t="shared" si="184"/>
        <v>1353</v>
      </c>
      <c r="AO169" s="173">
        <f t="shared" si="202"/>
        <v>944.4</v>
      </c>
      <c r="AP169" s="174">
        <f>RCFs!C$35</f>
        <v>12.92</v>
      </c>
      <c r="AQ169" s="175">
        <f t="shared" si="186"/>
        <v>1133.2</v>
      </c>
      <c r="AR169" s="175">
        <f t="shared" si="186"/>
        <v>1274.9000000000001</v>
      </c>
      <c r="AS169" s="43">
        <f t="shared" si="203"/>
        <v>958.3</v>
      </c>
      <c r="AT169" s="121">
        <f>RCFs!C$37</f>
        <v>13.11</v>
      </c>
      <c r="AU169" s="173">
        <f t="shared" si="204"/>
        <v>939.3</v>
      </c>
      <c r="AV169" s="174">
        <f>RCFs!C$39</f>
        <v>12.85</v>
      </c>
      <c r="AW169" s="173">
        <f t="shared" si="205"/>
        <v>927</v>
      </c>
      <c r="AX169" s="174">
        <f>RCFs!C$41</f>
        <v>12.682</v>
      </c>
    </row>
    <row r="170" spans="1:50" x14ac:dyDescent="0.2">
      <c r="A170" s="183">
        <v>1466</v>
      </c>
      <c r="B170" s="185" t="s">
        <v>251</v>
      </c>
      <c r="C170" s="184">
        <v>52.8</v>
      </c>
      <c r="D170" s="173">
        <f t="shared" si="190"/>
        <v>2306.3000000000002</v>
      </c>
      <c r="E170" s="262">
        <f>RCFs!C$43</f>
        <v>43.679000000000002</v>
      </c>
      <c r="F170" s="263">
        <f t="shared" si="191"/>
        <v>663.32640000000004</v>
      </c>
      <c r="G170" s="262">
        <f>RCFs!C$5</f>
        <v>12.563000000000001</v>
      </c>
      <c r="H170" s="263">
        <f t="shared" si="192"/>
        <v>663.32640000000004</v>
      </c>
      <c r="I170" s="262">
        <f>RCFs!C$5</f>
        <v>12.563000000000001</v>
      </c>
      <c r="J170" s="175">
        <f t="shared" si="193"/>
        <v>729.7</v>
      </c>
      <c r="K170" s="175">
        <f t="shared" si="193"/>
        <v>895.5</v>
      </c>
      <c r="L170" s="175">
        <f t="shared" si="193"/>
        <v>995</v>
      </c>
      <c r="M170" s="175">
        <f t="shared" si="193"/>
        <v>1326.7</v>
      </c>
      <c r="N170" s="175">
        <f t="shared" si="193"/>
        <v>1426.2</v>
      </c>
      <c r="O170" s="173">
        <f t="shared" si="194"/>
        <v>651</v>
      </c>
      <c r="P170" s="174">
        <f>RCFs!C$7</f>
        <v>12.33</v>
      </c>
      <c r="Q170" s="175">
        <f t="shared" si="174"/>
        <v>846.3</v>
      </c>
      <c r="R170" s="175">
        <f t="shared" si="174"/>
        <v>976.5</v>
      </c>
      <c r="S170" s="173">
        <f t="shared" si="195"/>
        <v>644.1</v>
      </c>
      <c r="T170" s="174">
        <f>RCFs!C$9</f>
        <v>12.199</v>
      </c>
      <c r="U170" s="173">
        <f t="shared" si="196"/>
        <v>644.1</v>
      </c>
      <c r="V170" s="174">
        <f t="shared" si="197"/>
        <v>12.199</v>
      </c>
      <c r="W170" s="175">
        <f t="shared" si="178"/>
        <v>708.5</v>
      </c>
      <c r="X170" s="175">
        <f t="shared" si="178"/>
        <v>882.4</v>
      </c>
      <c r="Y170" s="175">
        <f t="shared" si="178"/>
        <v>1043.4000000000001</v>
      </c>
      <c r="Z170" s="175">
        <f t="shared" si="178"/>
        <v>946.8</v>
      </c>
      <c r="AA170" s="175">
        <f t="shared" si="178"/>
        <v>1397.6</v>
      </c>
      <c r="AB170" s="175">
        <f t="shared" si="178"/>
        <v>1932.3</v>
      </c>
      <c r="AC170" s="173">
        <f t="shared" si="198"/>
        <v>651.5</v>
      </c>
      <c r="AD170" s="174">
        <f>RCFs!C$13</f>
        <v>12.34</v>
      </c>
      <c r="AE170" s="175">
        <f t="shared" si="180"/>
        <v>1075</v>
      </c>
      <c r="AF170" s="175">
        <f t="shared" si="180"/>
        <v>1368.2</v>
      </c>
      <c r="AG170" s="175">
        <f t="shared" si="180"/>
        <v>1954.5</v>
      </c>
      <c r="AH170" s="173">
        <f t="shared" si="199"/>
        <v>657.8</v>
      </c>
      <c r="AI170" s="174">
        <f>RCFs!C$31</f>
        <v>12.46</v>
      </c>
      <c r="AJ170" s="173">
        <f t="shared" si="200"/>
        <v>0</v>
      </c>
      <c r="AK170" s="174"/>
      <c r="AL170" s="173">
        <f t="shared" si="201"/>
        <v>677.1</v>
      </c>
      <c r="AM170" s="174">
        <f>RCFs!C$33</f>
        <v>12.824999999999999</v>
      </c>
      <c r="AN170" s="175">
        <f t="shared" si="184"/>
        <v>977.3</v>
      </c>
      <c r="AO170" s="173">
        <f t="shared" si="202"/>
        <v>682.1</v>
      </c>
      <c r="AP170" s="174">
        <f>RCFs!C$35</f>
        <v>12.92</v>
      </c>
      <c r="AQ170" s="175">
        <f t="shared" si="186"/>
        <v>818.5</v>
      </c>
      <c r="AR170" s="175">
        <f t="shared" si="186"/>
        <v>920.8</v>
      </c>
      <c r="AS170" s="43">
        <f t="shared" si="203"/>
        <v>692.2</v>
      </c>
      <c r="AT170" s="121">
        <f>RCFs!C$37</f>
        <v>13.11</v>
      </c>
      <c r="AU170" s="173">
        <f t="shared" si="204"/>
        <v>678.4</v>
      </c>
      <c r="AV170" s="174">
        <f>RCFs!C$39</f>
        <v>12.85</v>
      </c>
      <c r="AW170" s="173">
        <f t="shared" si="205"/>
        <v>669.6</v>
      </c>
      <c r="AX170" s="174">
        <f>RCFs!C$41</f>
        <v>12.682</v>
      </c>
    </row>
    <row r="171" spans="1:50" x14ac:dyDescent="0.2">
      <c r="A171" s="51">
        <v>2172</v>
      </c>
      <c r="B171" s="172" t="s">
        <v>252</v>
      </c>
      <c r="C171" s="43">
        <v>123.1</v>
      </c>
      <c r="D171" s="173">
        <f t="shared" si="190"/>
        <v>5376.9</v>
      </c>
      <c r="E171" s="262">
        <f>RCFs!C$43</f>
        <v>43.679000000000002</v>
      </c>
      <c r="F171" s="263">
        <f t="shared" si="191"/>
        <v>1546.5053</v>
      </c>
      <c r="G171" s="262">
        <f>RCFs!C$5</f>
        <v>12.563000000000001</v>
      </c>
      <c r="H171" s="263">
        <f t="shared" si="192"/>
        <v>1546.5053</v>
      </c>
      <c r="I171" s="262">
        <f>RCFs!C$5</f>
        <v>12.563000000000001</v>
      </c>
      <c r="J171" s="175">
        <f t="shared" si="193"/>
        <v>1701.2</v>
      </c>
      <c r="K171" s="175">
        <f t="shared" si="193"/>
        <v>2087.8000000000002</v>
      </c>
      <c r="L171" s="175">
        <f t="shared" si="193"/>
        <v>2319.8000000000002</v>
      </c>
      <c r="M171" s="175">
        <f t="shared" si="193"/>
        <v>3093</v>
      </c>
      <c r="N171" s="175">
        <f t="shared" si="193"/>
        <v>3325</v>
      </c>
      <c r="O171" s="173">
        <f t="shared" si="194"/>
        <v>1517.8</v>
      </c>
      <c r="P171" s="174">
        <f>RCFs!C$7</f>
        <v>12.33</v>
      </c>
      <c r="Q171" s="175">
        <f t="shared" si="174"/>
        <v>1973.1</v>
      </c>
      <c r="R171" s="175">
        <f t="shared" si="174"/>
        <v>2276.6999999999998</v>
      </c>
      <c r="S171" s="173">
        <f t="shared" si="195"/>
        <v>1501.6</v>
      </c>
      <c r="T171" s="174">
        <f>RCFs!C$9</f>
        <v>12.199</v>
      </c>
      <c r="U171" s="173">
        <f t="shared" si="196"/>
        <v>1501.6</v>
      </c>
      <c r="V171" s="174">
        <f t="shared" si="197"/>
        <v>12.199</v>
      </c>
      <c r="W171" s="175">
        <f t="shared" si="178"/>
        <v>1651.7</v>
      </c>
      <c r="X171" s="175">
        <f t="shared" si="178"/>
        <v>2057.1</v>
      </c>
      <c r="Y171" s="175">
        <f t="shared" si="178"/>
        <v>2432.5</v>
      </c>
      <c r="Z171" s="175">
        <f t="shared" si="178"/>
        <v>2207.3000000000002</v>
      </c>
      <c r="AA171" s="175">
        <f t="shared" si="178"/>
        <v>3258.4</v>
      </c>
      <c r="AB171" s="175">
        <f t="shared" si="178"/>
        <v>4504.8</v>
      </c>
      <c r="AC171" s="173">
        <f t="shared" si="198"/>
        <v>1519</v>
      </c>
      <c r="AD171" s="174">
        <f>RCFs!C$13</f>
        <v>12.34</v>
      </c>
      <c r="AE171" s="175">
        <f t="shared" si="180"/>
        <v>2506.4</v>
      </c>
      <c r="AF171" s="175">
        <f t="shared" si="180"/>
        <v>3189.9</v>
      </c>
      <c r="AG171" s="175">
        <f t="shared" si="180"/>
        <v>4557</v>
      </c>
      <c r="AH171" s="173">
        <f t="shared" si="199"/>
        <v>1533.8</v>
      </c>
      <c r="AI171" s="174">
        <f>RCFs!C$31</f>
        <v>12.46</v>
      </c>
      <c r="AJ171" s="173">
        <f t="shared" si="200"/>
        <v>0</v>
      </c>
      <c r="AK171" s="174"/>
      <c r="AL171" s="173">
        <f t="shared" si="201"/>
        <v>1578.7</v>
      </c>
      <c r="AM171" s="174">
        <f>RCFs!C$33</f>
        <v>12.824999999999999</v>
      </c>
      <c r="AN171" s="175">
        <f t="shared" si="184"/>
        <v>2278.5</v>
      </c>
      <c r="AO171" s="173">
        <f t="shared" si="202"/>
        <v>1590.4</v>
      </c>
      <c r="AP171" s="174">
        <f>RCFs!C$35</f>
        <v>12.92</v>
      </c>
      <c r="AQ171" s="175">
        <f t="shared" si="186"/>
        <v>1908.4</v>
      </c>
      <c r="AR171" s="175">
        <f t="shared" si="186"/>
        <v>2147</v>
      </c>
      <c r="AS171" s="43">
        <f t="shared" si="203"/>
        <v>1613.8</v>
      </c>
      <c r="AT171" s="121">
        <f>RCFs!C$37</f>
        <v>13.11</v>
      </c>
      <c r="AU171" s="173">
        <f t="shared" si="204"/>
        <v>1581.8</v>
      </c>
      <c r="AV171" s="174">
        <f>RCFs!C$39</f>
        <v>12.85</v>
      </c>
      <c r="AW171" s="173">
        <f t="shared" si="205"/>
        <v>1561.1</v>
      </c>
      <c r="AX171" s="174">
        <f>RCFs!C$41</f>
        <v>12.682</v>
      </c>
    </row>
    <row r="172" spans="1:50" s="64" customFormat="1" ht="14.25" customHeight="1" x14ac:dyDescent="0.2">
      <c r="A172" s="51">
        <v>2228</v>
      </c>
      <c r="B172" s="172" t="s">
        <v>253</v>
      </c>
      <c r="C172" s="43">
        <v>104.9</v>
      </c>
      <c r="D172" s="173">
        <f t="shared" si="190"/>
        <v>4581.8999999999996</v>
      </c>
      <c r="E172" s="262">
        <f>RCFs!C$43</f>
        <v>43.679000000000002</v>
      </c>
      <c r="F172" s="263">
        <f t="shared" si="191"/>
        <v>1317.8587000000002</v>
      </c>
      <c r="G172" s="262">
        <f>RCFs!C$5</f>
        <v>12.563000000000001</v>
      </c>
      <c r="H172" s="263">
        <f t="shared" si="192"/>
        <v>1317.8587000000002</v>
      </c>
      <c r="I172" s="262">
        <f>RCFs!C$5</f>
        <v>12.563000000000001</v>
      </c>
      <c r="J172" s="175">
        <f t="shared" si="193"/>
        <v>1449.6</v>
      </c>
      <c r="K172" s="175">
        <f t="shared" si="193"/>
        <v>1779.1</v>
      </c>
      <c r="L172" s="175">
        <f t="shared" si="193"/>
        <v>1976.8</v>
      </c>
      <c r="M172" s="175">
        <f t="shared" si="193"/>
        <v>2635.7</v>
      </c>
      <c r="N172" s="175">
        <f t="shared" si="193"/>
        <v>2833.4</v>
      </c>
      <c r="O172" s="173">
        <f t="shared" si="194"/>
        <v>1293.4000000000001</v>
      </c>
      <c r="P172" s="174">
        <f>RCFs!C$7</f>
        <v>12.33</v>
      </c>
      <c r="Q172" s="175">
        <f t="shared" si="174"/>
        <v>1681.4</v>
      </c>
      <c r="R172" s="175">
        <f t="shared" si="174"/>
        <v>1940.1</v>
      </c>
      <c r="S172" s="173">
        <f t="shared" si="195"/>
        <v>1279.5999999999999</v>
      </c>
      <c r="T172" s="174">
        <f>RCFs!C$9</f>
        <v>12.199</v>
      </c>
      <c r="U172" s="173">
        <f t="shared" si="196"/>
        <v>1279.5999999999999</v>
      </c>
      <c r="V172" s="174">
        <f t="shared" si="197"/>
        <v>12.199</v>
      </c>
      <c r="W172" s="175">
        <f t="shared" si="178"/>
        <v>1407.5</v>
      </c>
      <c r="X172" s="175">
        <f t="shared" si="178"/>
        <v>1753</v>
      </c>
      <c r="Y172" s="175">
        <f t="shared" si="178"/>
        <v>2072.9</v>
      </c>
      <c r="Z172" s="175">
        <f t="shared" si="178"/>
        <v>1881</v>
      </c>
      <c r="AA172" s="175">
        <f t="shared" si="178"/>
        <v>2776.7</v>
      </c>
      <c r="AB172" s="175">
        <f t="shared" si="178"/>
        <v>3838.8</v>
      </c>
      <c r="AC172" s="173">
        <f t="shared" si="198"/>
        <v>1294.4000000000001</v>
      </c>
      <c r="AD172" s="174">
        <f>RCFs!C$13</f>
        <v>12.34</v>
      </c>
      <c r="AE172" s="175">
        <f t="shared" si="180"/>
        <v>2135.8000000000002</v>
      </c>
      <c r="AF172" s="175">
        <f t="shared" si="180"/>
        <v>2718.2</v>
      </c>
      <c r="AG172" s="175">
        <f t="shared" si="180"/>
        <v>3883.2</v>
      </c>
      <c r="AH172" s="173">
        <f t="shared" si="199"/>
        <v>1307</v>
      </c>
      <c r="AI172" s="174">
        <f>RCFs!C$31</f>
        <v>12.46</v>
      </c>
      <c r="AJ172" s="173">
        <f t="shared" si="200"/>
        <v>0</v>
      </c>
      <c r="AK172" s="174"/>
      <c r="AL172" s="173">
        <f t="shared" si="201"/>
        <v>1345.3</v>
      </c>
      <c r="AM172" s="174">
        <f>RCFs!C$33</f>
        <v>12.824999999999999</v>
      </c>
      <c r="AN172" s="175">
        <f t="shared" si="184"/>
        <v>1941.6</v>
      </c>
      <c r="AO172" s="173">
        <f t="shared" si="202"/>
        <v>1355.3</v>
      </c>
      <c r="AP172" s="174">
        <f>RCFs!C$35</f>
        <v>12.92</v>
      </c>
      <c r="AQ172" s="175">
        <f t="shared" si="186"/>
        <v>1626.3</v>
      </c>
      <c r="AR172" s="175">
        <f t="shared" si="186"/>
        <v>1829.6</v>
      </c>
      <c r="AS172" s="43">
        <f t="shared" si="203"/>
        <v>1375.2</v>
      </c>
      <c r="AT172" s="121">
        <f>RCFs!C$37</f>
        <v>13.11</v>
      </c>
      <c r="AU172" s="173">
        <f t="shared" si="204"/>
        <v>1347.9</v>
      </c>
      <c r="AV172" s="174">
        <f>RCFs!C$39</f>
        <v>12.85</v>
      </c>
      <c r="AW172" s="173">
        <f t="shared" si="205"/>
        <v>1330.3</v>
      </c>
      <c r="AX172" s="174">
        <f>RCFs!C$41</f>
        <v>12.682</v>
      </c>
    </row>
    <row r="173" spans="1:50" s="64" customFormat="1" x14ac:dyDescent="0.2">
      <c r="A173" s="176"/>
      <c r="B173" s="177"/>
      <c r="C173" s="178"/>
      <c r="D173" s="178"/>
      <c r="E173" s="179"/>
      <c r="F173" s="180"/>
      <c r="G173" s="181"/>
      <c r="H173" s="180"/>
      <c r="I173" s="181"/>
      <c r="J173" s="182"/>
      <c r="K173" s="182"/>
      <c r="L173" s="182"/>
      <c r="M173" s="182"/>
      <c r="N173" s="182"/>
      <c r="O173" s="180"/>
      <c r="P173" s="181"/>
      <c r="Q173" s="182"/>
      <c r="R173" s="182"/>
      <c r="S173" s="180"/>
      <c r="T173" s="181"/>
      <c r="U173" s="180"/>
      <c r="V173" s="181"/>
      <c r="W173" s="182"/>
      <c r="X173" s="182"/>
      <c r="Y173" s="182"/>
      <c r="Z173" s="182"/>
      <c r="AA173" s="182"/>
      <c r="AB173" s="182"/>
      <c r="AC173" s="180"/>
      <c r="AD173" s="181"/>
      <c r="AE173" s="182"/>
      <c r="AF173" s="182"/>
      <c r="AG173" s="182"/>
      <c r="AH173" s="180"/>
      <c r="AI173" s="181"/>
      <c r="AJ173" s="180"/>
      <c r="AK173" s="181"/>
      <c r="AL173" s="180"/>
      <c r="AM173" s="181"/>
      <c r="AN173" s="182"/>
      <c r="AO173" s="180"/>
      <c r="AP173" s="181"/>
      <c r="AQ173" s="182"/>
      <c r="AR173" s="182"/>
      <c r="AS173" s="178"/>
      <c r="AT173" s="181"/>
      <c r="AU173" s="180"/>
      <c r="AV173" s="181"/>
      <c r="AW173" s="180"/>
      <c r="AX173" s="181"/>
    </row>
    <row r="174" spans="1:50" x14ac:dyDescent="0.2">
      <c r="A174" s="136" t="s">
        <v>176</v>
      </c>
      <c r="B174" s="74"/>
      <c r="C174" s="75"/>
      <c r="D174" s="76"/>
      <c r="E174" s="77"/>
      <c r="F174" s="77"/>
      <c r="G174" s="77"/>
      <c r="H174" s="77"/>
      <c r="I174" s="77"/>
      <c r="J174" s="77"/>
      <c r="K174" s="77"/>
      <c r="L174" s="77"/>
      <c r="M174" s="77"/>
      <c r="N174" s="77"/>
      <c r="O174" s="77"/>
      <c r="P174" s="77"/>
      <c r="Q174" s="77"/>
      <c r="R174" s="77"/>
      <c r="S174" s="76"/>
      <c r="T174" s="77"/>
      <c r="U174" s="76"/>
      <c r="V174" s="77"/>
      <c r="W174" s="74"/>
      <c r="X174" s="74"/>
      <c r="Y174" s="74"/>
      <c r="Z174" s="74"/>
      <c r="AA174" s="74"/>
      <c r="AB174" s="74"/>
      <c r="AC174" s="76"/>
      <c r="AD174" s="77"/>
      <c r="AE174" s="77"/>
      <c r="AF174" s="77"/>
      <c r="AG174" s="77"/>
      <c r="AH174" s="78"/>
      <c r="AI174" s="77"/>
      <c r="AJ174" s="78"/>
      <c r="AK174" s="77"/>
      <c r="AL174" s="78"/>
      <c r="AM174" s="77"/>
      <c r="AN174" s="77"/>
      <c r="AO174" s="76"/>
      <c r="AP174" s="77"/>
      <c r="AQ174" s="77"/>
      <c r="AR174" s="77"/>
      <c r="AS174" s="76"/>
      <c r="AT174" s="77"/>
      <c r="AU174" s="76"/>
      <c r="AV174" s="77"/>
      <c r="AW174" s="77"/>
      <c r="AX174" s="253"/>
    </row>
    <row r="175" spans="1:50" x14ac:dyDescent="0.2">
      <c r="A175" s="137"/>
      <c r="C175" s="79"/>
      <c r="D175" s="80"/>
      <c r="E175" s="81"/>
      <c r="F175" s="81"/>
      <c r="G175" s="81"/>
      <c r="H175" s="81"/>
      <c r="I175" s="81"/>
      <c r="J175" s="81"/>
      <c r="K175" s="81"/>
      <c r="L175" s="81"/>
      <c r="M175" s="81"/>
      <c r="N175" s="81"/>
      <c r="O175" s="81"/>
      <c r="P175" s="81"/>
      <c r="Q175" s="81"/>
      <c r="R175" s="81"/>
      <c r="S175" s="80"/>
      <c r="T175" s="81"/>
      <c r="U175" s="80"/>
      <c r="V175" s="81"/>
      <c r="W175" s="79"/>
      <c r="X175" s="79"/>
      <c r="Y175" s="79"/>
      <c r="Z175" s="79"/>
      <c r="AA175" s="79"/>
      <c r="AB175" s="79"/>
      <c r="AC175" s="80"/>
      <c r="AD175" s="81"/>
      <c r="AE175" s="81"/>
      <c r="AF175" s="81"/>
      <c r="AG175" s="81"/>
      <c r="AH175" s="82"/>
      <c r="AI175" s="81"/>
      <c r="AJ175" s="82"/>
      <c r="AK175" s="81"/>
      <c r="AL175" s="82"/>
      <c r="AM175" s="81"/>
      <c r="AN175" s="81"/>
      <c r="AO175" s="80"/>
      <c r="AP175" s="81"/>
      <c r="AQ175" s="81"/>
      <c r="AR175" s="81"/>
      <c r="AS175" s="80"/>
      <c r="AT175" s="81"/>
      <c r="AU175" s="80"/>
      <c r="AV175" s="81"/>
      <c r="AW175" s="81"/>
      <c r="AX175" s="254"/>
    </row>
    <row r="176" spans="1:50" x14ac:dyDescent="0.2">
      <c r="A176" s="138" t="s">
        <v>231</v>
      </c>
      <c r="B176" s="139"/>
      <c r="C176" s="139"/>
      <c r="D176" s="139"/>
      <c r="E176" s="139"/>
      <c r="F176" s="83"/>
      <c r="G176" s="83"/>
      <c r="H176" s="83"/>
      <c r="I176" s="83"/>
      <c r="J176" s="140"/>
      <c r="K176" s="140"/>
      <c r="L176" s="140"/>
      <c r="M176" s="140"/>
      <c r="N176" s="140"/>
      <c r="O176" s="83"/>
      <c r="P176" s="83"/>
      <c r="Q176" s="140"/>
      <c r="R176" s="140"/>
      <c r="S176" s="83"/>
      <c r="T176" s="83"/>
      <c r="U176" s="83"/>
      <c r="V176" s="83"/>
      <c r="W176" s="79"/>
      <c r="X176" s="79"/>
      <c r="Y176" s="79"/>
      <c r="Z176" s="79"/>
      <c r="AA176" s="79"/>
      <c r="AB176" s="79"/>
      <c r="AC176" s="83"/>
      <c r="AD176" s="83"/>
      <c r="AE176" s="81"/>
      <c r="AF176" s="81"/>
      <c r="AG176" s="81"/>
      <c r="AH176" s="83"/>
      <c r="AI176" s="83"/>
      <c r="AJ176" s="83"/>
      <c r="AK176" s="83"/>
      <c r="AL176" s="141"/>
      <c r="AM176" s="83"/>
      <c r="AN176" s="81"/>
      <c r="AO176" s="142"/>
      <c r="AP176" s="83"/>
      <c r="AQ176" s="81"/>
      <c r="AR176" s="81"/>
      <c r="AS176" s="142"/>
      <c r="AT176" s="83"/>
      <c r="AU176" s="142"/>
      <c r="AV176" s="83"/>
      <c r="AW176" s="83"/>
      <c r="AX176" s="255"/>
    </row>
    <row r="177" spans="1:50" x14ac:dyDescent="0.2">
      <c r="A177" s="143" t="s">
        <v>232</v>
      </c>
      <c r="B177" s="139"/>
      <c r="C177" s="139"/>
      <c r="D177" s="139"/>
      <c r="E177" s="139"/>
      <c r="F177" s="83"/>
      <c r="G177" s="83"/>
      <c r="H177" s="83"/>
      <c r="I177" s="83"/>
      <c r="J177" s="140"/>
      <c r="K177" s="140"/>
      <c r="L177" s="140"/>
      <c r="M177" s="140"/>
      <c r="N177" s="140"/>
      <c r="O177" s="83"/>
      <c r="P177" s="83"/>
      <c r="Q177" s="140"/>
      <c r="R177" s="140"/>
      <c r="S177" s="83"/>
      <c r="T177" s="83"/>
      <c r="U177" s="83"/>
      <c r="V177" s="83"/>
      <c r="W177" s="79"/>
      <c r="X177" s="79"/>
      <c r="Y177" s="79"/>
      <c r="Z177" s="79"/>
      <c r="AA177" s="79"/>
      <c r="AB177" s="79"/>
      <c r="AC177" s="83"/>
      <c r="AD177" s="83"/>
      <c r="AE177" s="81"/>
      <c r="AF177" s="81"/>
      <c r="AG177" s="81"/>
      <c r="AH177" s="83"/>
      <c r="AI177" s="83"/>
      <c r="AJ177" s="83"/>
      <c r="AK177" s="83"/>
      <c r="AL177" s="141"/>
      <c r="AM177" s="83"/>
      <c r="AN177" s="81"/>
      <c r="AO177" s="142"/>
      <c r="AP177" s="83"/>
      <c r="AQ177" s="81"/>
      <c r="AR177" s="81"/>
      <c r="AS177" s="142"/>
      <c r="AT177" s="83"/>
      <c r="AU177" s="142"/>
      <c r="AV177" s="83"/>
      <c r="AW177" s="83"/>
      <c r="AX177" s="255"/>
    </row>
    <row r="178" spans="1:50" x14ac:dyDescent="0.2">
      <c r="A178" s="138" t="s">
        <v>186</v>
      </c>
      <c r="B178" s="83"/>
      <c r="C178" s="79"/>
      <c r="D178" s="80"/>
      <c r="E178" s="81"/>
      <c r="F178" s="81"/>
      <c r="G178" s="81"/>
      <c r="H178" s="81"/>
      <c r="I178" s="81"/>
      <c r="J178" s="140"/>
      <c r="K178" s="140"/>
      <c r="L178" s="140"/>
      <c r="M178" s="140"/>
      <c r="N178" s="140"/>
      <c r="O178" s="81"/>
      <c r="P178" s="81"/>
      <c r="Q178" s="140"/>
      <c r="R178" s="140"/>
      <c r="S178" s="80"/>
      <c r="T178" s="81"/>
      <c r="U178" s="80"/>
      <c r="V178" s="81"/>
      <c r="W178" s="79"/>
      <c r="X178" s="79"/>
      <c r="Y178" s="79"/>
      <c r="Z178" s="79"/>
      <c r="AA178" s="79"/>
      <c r="AB178" s="79"/>
      <c r="AC178" s="80"/>
      <c r="AD178" s="81"/>
      <c r="AE178" s="81"/>
      <c r="AF178" s="81"/>
      <c r="AG178" s="81"/>
      <c r="AH178" s="82"/>
      <c r="AI178" s="81"/>
      <c r="AJ178" s="82"/>
      <c r="AK178" s="81"/>
      <c r="AL178" s="82"/>
      <c r="AM178" s="81"/>
      <c r="AN178" s="81"/>
      <c r="AO178" s="80"/>
      <c r="AP178" s="81"/>
      <c r="AQ178" s="81"/>
      <c r="AR178" s="81"/>
      <c r="AS178" s="80"/>
      <c r="AT178" s="81"/>
      <c r="AU178" s="80"/>
      <c r="AV178" s="81"/>
      <c r="AW178" s="81"/>
      <c r="AX178" s="254"/>
    </row>
    <row r="179" spans="1:50" x14ac:dyDescent="0.2">
      <c r="A179" s="138" t="s">
        <v>187</v>
      </c>
      <c r="B179" s="83"/>
      <c r="C179" s="79"/>
      <c r="D179" s="80"/>
      <c r="E179" s="81"/>
      <c r="F179" s="81"/>
      <c r="G179" s="81"/>
      <c r="H179" s="81"/>
      <c r="I179" s="81"/>
      <c r="J179" s="81"/>
      <c r="K179" s="81"/>
      <c r="L179" s="81"/>
      <c r="M179" s="81"/>
      <c r="N179" s="81"/>
      <c r="O179" s="81"/>
      <c r="P179" s="81"/>
      <c r="Q179" s="81"/>
      <c r="R179" s="81"/>
      <c r="S179" s="80"/>
      <c r="T179" s="81"/>
      <c r="U179" s="80"/>
      <c r="V179" s="81"/>
      <c r="W179" s="79"/>
      <c r="X179" s="79"/>
      <c r="Y179" s="79"/>
      <c r="Z179" s="79"/>
      <c r="AA179" s="79"/>
      <c r="AB179" s="79"/>
      <c r="AC179" s="80"/>
      <c r="AD179" s="81"/>
      <c r="AE179" s="81"/>
      <c r="AF179" s="81"/>
      <c r="AG179" s="81"/>
      <c r="AH179" s="82"/>
      <c r="AI179" s="81"/>
      <c r="AJ179" s="82"/>
      <c r="AK179" s="81"/>
      <c r="AL179" s="82"/>
      <c r="AM179" s="81"/>
      <c r="AN179" s="81"/>
      <c r="AO179" s="80"/>
      <c r="AP179" s="81"/>
      <c r="AQ179" s="81"/>
      <c r="AR179" s="81"/>
      <c r="AS179" s="80"/>
      <c r="AT179" s="81"/>
      <c r="AU179" s="80"/>
      <c r="AV179" s="81"/>
      <c r="AW179" s="81"/>
      <c r="AX179" s="254"/>
    </row>
    <row r="180" spans="1:50" x14ac:dyDescent="0.2">
      <c r="A180" s="138" t="s">
        <v>233</v>
      </c>
      <c r="B180" s="83"/>
      <c r="C180" s="79"/>
      <c r="D180" s="80"/>
      <c r="E180" s="81"/>
      <c r="F180" s="81"/>
      <c r="G180" s="81"/>
      <c r="H180" s="81"/>
      <c r="I180" s="81"/>
      <c r="J180" s="81"/>
      <c r="K180" s="81"/>
      <c r="L180" s="81"/>
      <c r="M180" s="81"/>
      <c r="N180" s="81"/>
      <c r="O180" s="81"/>
      <c r="P180" s="81"/>
      <c r="Q180" s="81"/>
      <c r="R180" s="81"/>
      <c r="S180" s="80"/>
      <c r="T180" s="81"/>
      <c r="U180" s="80"/>
      <c r="V180" s="81"/>
      <c r="W180" s="79"/>
      <c r="X180" s="79"/>
      <c r="Y180" s="79"/>
      <c r="Z180" s="79"/>
      <c r="AA180" s="79"/>
      <c r="AB180" s="79"/>
      <c r="AC180" s="80"/>
      <c r="AD180" s="81"/>
      <c r="AE180" s="81"/>
      <c r="AF180" s="81"/>
      <c r="AG180" s="81"/>
      <c r="AH180" s="82"/>
      <c r="AI180" s="81"/>
      <c r="AJ180" s="82"/>
      <c r="AK180" s="81"/>
      <c r="AL180" s="82"/>
      <c r="AM180" s="81"/>
      <c r="AN180" s="81"/>
      <c r="AO180" s="80"/>
      <c r="AP180" s="81"/>
      <c r="AQ180" s="81"/>
      <c r="AR180" s="81"/>
      <c r="AS180" s="80"/>
      <c r="AT180" s="81"/>
      <c r="AU180" s="80"/>
      <c r="AV180" s="81"/>
      <c r="AW180" s="81"/>
      <c r="AX180" s="254"/>
    </row>
    <row r="181" spans="1:50" x14ac:dyDescent="0.2">
      <c r="A181" s="138" t="s">
        <v>300</v>
      </c>
      <c r="B181" s="83"/>
      <c r="C181" s="79"/>
      <c r="D181" s="80"/>
      <c r="E181" s="81"/>
      <c r="F181" s="81"/>
      <c r="G181" s="81"/>
      <c r="H181" s="81"/>
      <c r="I181" s="81"/>
      <c r="J181" s="81"/>
      <c r="K181" s="81"/>
      <c r="L181" s="81"/>
      <c r="M181" s="81"/>
      <c r="N181" s="81"/>
      <c r="O181" s="81"/>
      <c r="P181" s="81"/>
      <c r="Q181" s="81"/>
      <c r="R181" s="81"/>
      <c r="S181" s="80"/>
      <c r="T181" s="81"/>
      <c r="U181" s="80"/>
      <c r="V181" s="81"/>
      <c r="W181" s="79"/>
      <c r="X181" s="79"/>
      <c r="Y181" s="79"/>
      <c r="Z181" s="79"/>
      <c r="AA181" s="79"/>
      <c r="AB181" s="79"/>
      <c r="AC181" s="80"/>
      <c r="AD181" s="81"/>
      <c r="AE181" s="81"/>
      <c r="AF181" s="81"/>
      <c r="AG181" s="81"/>
      <c r="AH181" s="82"/>
      <c r="AI181" s="81"/>
      <c r="AJ181" s="82"/>
      <c r="AK181" s="81"/>
      <c r="AL181" s="81"/>
      <c r="AM181" s="81"/>
      <c r="AN181" s="81"/>
      <c r="AO181" s="80"/>
      <c r="AP181" s="81"/>
      <c r="AQ181" s="81"/>
      <c r="AR181" s="81"/>
      <c r="AS181" s="80"/>
      <c r="AT181" s="81"/>
      <c r="AU181" s="81"/>
      <c r="AV181" s="81"/>
      <c r="AW181" s="81"/>
      <c r="AX181" s="254"/>
    </row>
    <row r="182" spans="1:50" x14ac:dyDescent="0.2">
      <c r="A182" s="138" t="s">
        <v>301</v>
      </c>
      <c r="B182" s="83"/>
      <c r="C182" s="79"/>
      <c r="D182" s="80"/>
      <c r="E182" s="81"/>
      <c r="F182" s="81"/>
      <c r="G182" s="81"/>
      <c r="H182" s="81"/>
      <c r="I182" s="81"/>
      <c r="J182" s="81"/>
      <c r="K182" s="81"/>
      <c r="L182" s="81"/>
      <c r="M182" s="81"/>
      <c r="N182" s="81"/>
      <c r="O182" s="81"/>
      <c r="P182" s="81"/>
      <c r="Q182" s="81"/>
      <c r="R182" s="81"/>
      <c r="S182" s="80"/>
      <c r="T182" s="81"/>
      <c r="U182" s="80"/>
      <c r="V182" s="81"/>
      <c r="W182" s="79"/>
      <c r="X182" s="79"/>
      <c r="Y182" s="79"/>
      <c r="Z182" s="79"/>
      <c r="AA182" s="79"/>
      <c r="AB182" s="79"/>
      <c r="AC182" s="80"/>
      <c r="AD182" s="81"/>
      <c r="AE182" s="81"/>
      <c r="AF182" s="81"/>
      <c r="AG182" s="81"/>
      <c r="AH182" s="82"/>
      <c r="AI182" s="81"/>
      <c r="AJ182" s="82"/>
      <c r="AK182" s="81"/>
      <c r="AL182" s="81"/>
      <c r="AM182" s="81"/>
      <c r="AN182" s="81"/>
      <c r="AO182" s="80"/>
      <c r="AP182" s="81"/>
      <c r="AQ182" s="81"/>
      <c r="AR182" s="81"/>
      <c r="AS182" s="80"/>
      <c r="AT182" s="81"/>
      <c r="AU182" s="81"/>
      <c r="AV182" s="81"/>
      <c r="AW182" s="81"/>
      <c r="AX182" s="254"/>
    </row>
    <row r="183" spans="1:50" x14ac:dyDescent="0.2">
      <c r="A183" s="138" t="s">
        <v>302</v>
      </c>
      <c r="B183" s="83"/>
      <c r="C183" s="79"/>
      <c r="D183" s="80"/>
      <c r="E183" s="81"/>
      <c r="F183" s="81"/>
      <c r="G183" s="81"/>
      <c r="H183" s="81"/>
      <c r="I183" s="81"/>
      <c r="J183" s="81"/>
      <c r="K183" s="81"/>
      <c r="L183" s="81"/>
      <c r="M183" s="81"/>
      <c r="N183" s="81"/>
      <c r="O183" s="81"/>
      <c r="P183" s="81"/>
      <c r="Q183" s="81"/>
      <c r="R183" s="81"/>
      <c r="S183" s="80"/>
      <c r="T183" s="81"/>
      <c r="U183" s="80"/>
      <c r="V183" s="81"/>
      <c r="W183" s="79"/>
      <c r="X183" s="79"/>
      <c r="Y183" s="79"/>
      <c r="Z183" s="79"/>
      <c r="AA183" s="79"/>
      <c r="AB183" s="79"/>
      <c r="AC183" s="80"/>
      <c r="AD183" s="81"/>
      <c r="AE183" s="81"/>
      <c r="AF183" s="81"/>
      <c r="AG183" s="81"/>
      <c r="AH183" s="82"/>
      <c r="AI183" s="81"/>
      <c r="AJ183" s="82"/>
      <c r="AK183" s="81"/>
      <c r="AL183" s="81"/>
      <c r="AM183" s="81"/>
      <c r="AN183" s="81"/>
      <c r="AO183" s="80"/>
      <c r="AP183" s="81"/>
      <c r="AQ183" s="81"/>
      <c r="AR183" s="81"/>
      <c r="AS183" s="80"/>
      <c r="AT183" s="81"/>
      <c r="AU183" s="81"/>
      <c r="AV183" s="81"/>
      <c r="AW183" s="81"/>
      <c r="AX183" s="254"/>
    </row>
    <row r="184" spans="1:50" x14ac:dyDescent="0.2">
      <c r="A184" s="138" t="s">
        <v>188</v>
      </c>
      <c r="B184" s="83"/>
      <c r="C184" s="79"/>
      <c r="D184" s="80"/>
      <c r="E184" s="81"/>
      <c r="F184" s="81"/>
      <c r="G184" s="81"/>
      <c r="H184" s="81"/>
      <c r="I184" s="81"/>
      <c r="J184" s="81"/>
      <c r="K184" s="81"/>
      <c r="L184" s="81"/>
      <c r="M184" s="81"/>
      <c r="N184" s="81"/>
      <c r="O184" s="81"/>
      <c r="P184" s="81"/>
      <c r="Q184" s="81"/>
      <c r="R184" s="81"/>
      <c r="S184" s="80"/>
      <c r="T184" s="81"/>
      <c r="U184" s="80"/>
      <c r="V184" s="81"/>
      <c r="W184" s="79"/>
      <c r="X184" s="79"/>
      <c r="Y184" s="79"/>
      <c r="Z184" s="79"/>
      <c r="AA184" s="79"/>
      <c r="AB184" s="79"/>
      <c r="AC184" s="80"/>
      <c r="AD184" s="81"/>
      <c r="AE184" s="81"/>
      <c r="AF184" s="81"/>
      <c r="AG184" s="81"/>
      <c r="AH184" s="82"/>
      <c r="AI184" s="81"/>
      <c r="AJ184" s="82"/>
      <c r="AK184" s="81"/>
      <c r="AL184" s="82"/>
      <c r="AM184" s="81"/>
      <c r="AN184" s="81"/>
      <c r="AO184" s="80"/>
      <c r="AP184" s="81"/>
      <c r="AQ184" s="81"/>
      <c r="AR184" s="81"/>
      <c r="AS184" s="80"/>
      <c r="AT184" s="81"/>
      <c r="AU184" s="80"/>
      <c r="AV184" s="81"/>
      <c r="AW184" s="81"/>
      <c r="AX184" s="254"/>
    </row>
    <row r="185" spans="1:50" x14ac:dyDescent="0.2">
      <c r="A185" s="144" t="s">
        <v>234</v>
      </c>
      <c r="B185" s="85"/>
      <c r="C185" s="85"/>
      <c r="D185" s="86"/>
      <c r="E185" s="87"/>
      <c r="F185" s="87"/>
      <c r="G185" s="87"/>
      <c r="H185" s="87"/>
      <c r="I185" s="87"/>
      <c r="J185" s="87"/>
      <c r="K185" s="87"/>
      <c r="L185" s="87"/>
      <c r="M185" s="87"/>
      <c r="N185" s="87"/>
      <c r="O185" s="87"/>
      <c r="P185" s="87"/>
      <c r="Q185" s="87"/>
      <c r="R185" s="87"/>
      <c r="S185" s="86"/>
      <c r="T185" s="87"/>
      <c r="U185" s="86"/>
      <c r="V185" s="87"/>
      <c r="W185" s="85"/>
      <c r="X185" s="85"/>
      <c r="Y185" s="85"/>
      <c r="Z185" s="85"/>
      <c r="AA185" s="85"/>
      <c r="AB185" s="85"/>
      <c r="AC185" s="86"/>
      <c r="AD185" s="87"/>
      <c r="AE185" s="87"/>
      <c r="AF185" s="87"/>
      <c r="AG185" s="87"/>
      <c r="AH185" s="88"/>
      <c r="AI185" s="87"/>
      <c r="AJ185" s="88"/>
      <c r="AK185" s="87"/>
      <c r="AL185" s="88"/>
      <c r="AM185" s="87"/>
      <c r="AN185" s="87"/>
      <c r="AO185" s="86"/>
      <c r="AP185" s="87"/>
      <c r="AQ185" s="87"/>
      <c r="AR185" s="87"/>
      <c r="AS185" s="86"/>
      <c r="AT185" s="87"/>
      <c r="AU185" s="86"/>
      <c r="AV185" s="87"/>
      <c r="AW185" s="87"/>
      <c r="AX185" s="256"/>
    </row>
    <row r="186" spans="1:50" x14ac:dyDescent="0.2">
      <c r="A186" s="138" t="s">
        <v>185</v>
      </c>
      <c r="C186" s="79"/>
      <c r="D186" s="80"/>
      <c r="E186" s="81"/>
      <c r="F186" s="81"/>
      <c r="G186" s="81"/>
      <c r="H186" s="81"/>
      <c r="I186" s="81"/>
      <c r="J186" s="81"/>
      <c r="K186" s="81"/>
      <c r="L186" s="81"/>
      <c r="M186" s="81"/>
      <c r="N186" s="81"/>
      <c r="O186" s="81"/>
      <c r="P186" s="81"/>
      <c r="Q186" s="81"/>
      <c r="R186" s="81"/>
      <c r="S186" s="80"/>
      <c r="T186" s="81"/>
      <c r="U186" s="80"/>
      <c r="V186" s="81"/>
      <c r="W186" s="79"/>
      <c r="X186" s="79"/>
      <c r="Y186" s="79"/>
      <c r="Z186" s="79"/>
      <c r="AA186" s="79"/>
      <c r="AB186" s="79"/>
      <c r="AC186" s="80"/>
      <c r="AD186" s="81"/>
      <c r="AE186" s="81"/>
      <c r="AF186" s="81"/>
      <c r="AG186" s="81"/>
      <c r="AH186" s="82"/>
      <c r="AI186" s="81"/>
      <c r="AJ186" s="82"/>
      <c r="AK186" s="81"/>
      <c r="AL186" s="82"/>
      <c r="AM186" s="81"/>
      <c r="AN186" s="81"/>
      <c r="AO186" s="80"/>
      <c r="AP186" s="81"/>
      <c r="AQ186" s="81"/>
      <c r="AR186" s="81"/>
      <c r="AS186" s="80"/>
      <c r="AT186" s="81"/>
      <c r="AU186" s="80"/>
      <c r="AV186" s="81"/>
      <c r="AW186" s="81"/>
      <c r="AX186" s="254"/>
    </row>
    <row r="187" spans="1:50" x14ac:dyDescent="0.2">
      <c r="A187" s="145" t="s">
        <v>235</v>
      </c>
      <c r="B187" s="85"/>
      <c r="C187" s="85"/>
      <c r="D187" s="86"/>
      <c r="E187" s="87"/>
      <c r="F187" s="87"/>
      <c r="G187" s="87"/>
      <c r="H187" s="87"/>
      <c r="I187" s="87"/>
      <c r="J187" s="87"/>
      <c r="K187" s="87"/>
      <c r="L187" s="87"/>
      <c r="M187" s="87"/>
      <c r="N187" s="87"/>
      <c r="O187" s="87"/>
      <c r="P187" s="87"/>
      <c r="Q187" s="87"/>
      <c r="R187" s="87"/>
      <c r="S187" s="86"/>
      <c r="T187" s="87"/>
      <c r="U187" s="86"/>
      <c r="V187" s="87"/>
      <c r="W187" s="85"/>
      <c r="X187" s="85"/>
      <c r="Y187" s="85"/>
      <c r="Z187" s="85"/>
      <c r="AA187" s="85"/>
      <c r="AB187" s="85"/>
      <c r="AC187" s="86"/>
      <c r="AD187" s="87"/>
      <c r="AE187" s="87"/>
      <c r="AF187" s="87"/>
      <c r="AG187" s="87"/>
      <c r="AH187" s="88"/>
      <c r="AI187" s="87"/>
      <c r="AJ187" s="88"/>
      <c r="AK187" s="87"/>
      <c r="AL187" s="88"/>
      <c r="AM187" s="87"/>
      <c r="AN187" s="87"/>
      <c r="AO187" s="86"/>
      <c r="AP187" s="87"/>
      <c r="AQ187" s="87"/>
      <c r="AR187" s="87"/>
      <c r="AS187" s="86"/>
      <c r="AT187" s="87"/>
      <c r="AU187" s="86"/>
      <c r="AV187" s="87"/>
      <c r="AW187" s="87"/>
      <c r="AX187" s="256"/>
    </row>
    <row r="188" spans="1:50" s="232" customFormat="1" x14ac:dyDescent="0.2">
      <c r="A188" s="146" t="s">
        <v>236</v>
      </c>
      <c r="B188" s="147"/>
      <c r="C188" s="147"/>
      <c r="D188" s="148"/>
      <c r="E188" s="149"/>
      <c r="F188" s="148"/>
      <c r="G188" s="149"/>
      <c r="H188" s="148"/>
      <c r="I188" s="149"/>
      <c r="J188" s="149"/>
      <c r="K188" s="149"/>
      <c r="L188" s="149"/>
      <c r="M188" s="149"/>
      <c r="N188" s="149"/>
      <c r="O188" s="148"/>
      <c r="P188" s="149"/>
      <c r="Q188" s="149"/>
      <c r="R188" s="149"/>
      <c r="S188" s="148"/>
      <c r="T188" s="149"/>
      <c r="U188" s="148"/>
      <c r="V188" s="149"/>
      <c r="W188" s="147"/>
      <c r="X188" s="147"/>
      <c r="Y188" s="147"/>
      <c r="Z188" s="147"/>
      <c r="AA188" s="147"/>
      <c r="AB188" s="147"/>
      <c r="AC188" s="148"/>
      <c r="AD188" s="149"/>
      <c r="AE188" s="149"/>
      <c r="AF188" s="149"/>
      <c r="AG188" s="149"/>
      <c r="AH188" s="150"/>
      <c r="AI188" s="149"/>
      <c r="AJ188" s="150"/>
      <c r="AK188" s="149"/>
      <c r="AL188" s="150"/>
      <c r="AM188" s="149"/>
      <c r="AN188" s="149"/>
      <c r="AO188" s="148"/>
      <c r="AP188" s="149"/>
      <c r="AQ188" s="149"/>
      <c r="AR188" s="149"/>
      <c r="AS188" s="148"/>
      <c r="AT188" s="149"/>
      <c r="AU188" s="148"/>
      <c r="AV188" s="149"/>
      <c r="AW188" s="149"/>
      <c r="AX188" s="257"/>
    </row>
    <row r="189" spans="1:50" s="232" customFormat="1" x14ac:dyDescent="0.2">
      <c r="A189" s="151" t="s">
        <v>237</v>
      </c>
      <c r="B189" s="147"/>
      <c r="C189" s="147"/>
      <c r="D189" s="148"/>
      <c r="E189" s="149"/>
      <c r="F189" s="148"/>
      <c r="G189" s="149"/>
      <c r="H189" s="148"/>
      <c r="I189" s="149"/>
      <c r="J189" s="149"/>
      <c r="K189" s="149"/>
      <c r="L189" s="149"/>
      <c r="M189" s="149"/>
      <c r="N189" s="149"/>
      <c r="O189" s="148"/>
      <c r="P189" s="149"/>
      <c r="Q189" s="149"/>
      <c r="R189" s="149"/>
      <c r="S189" s="148"/>
      <c r="T189" s="149"/>
      <c r="U189" s="148"/>
      <c r="V189" s="149"/>
      <c r="W189" s="147"/>
      <c r="X189" s="147"/>
      <c r="Y189" s="147"/>
      <c r="Z189" s="147"/>
      <c r="AA189" s="147"/>
      <c r="AB189" s="147"/>
      <c r="AC189" s="148"/>
      <c r="AD189" s="149"/>
      <c r="AE189" s="149"/>
      <c r="AF189" s="149"/>
      <c r="AG189" s="149"/>
      <c r="AH189" s="150"/>
      <c r="AI189" s="149"/>
      <c r="AJ189" s="150"/>
      <c r="AK189" s="149"/>
      <c r="AL189" s="150"/>
      <c r="AM189" s="149"/>
      <c r="AN189" s="149"/>
      <c r="AO189" s="148"/>
      <c r="AP189" s="149"/>
      <c r="AQ189" s="149"/>
      <c r="AR189" s="149"/>
      <c r="AS189" s="148"/>
      <c r="AT189" s="149"/>
      <c r="AU189" s="148"/>
      <c r="AV189" s="149"/>
      <c r="AW189" s="149"/>
      <c r="AX189" s="257"/>
    </row>
    <row r="190" spans="1:50" s="232" customFormat="1" x14ac:dyDescent="0.2">
      <c r="A190" s="152" t="s">
        <v>238</v>
      </c>
      <c r="B190" s="147"/>
      <c r="C190" s="147"/>
      <c r="D190" s="148"/>
      <c r="E190" s="149"/>
      <c r="F190" s="148"/>
      <c r="G190" s="149"/>
      <c r="H190" s="148"/>
      <c r="I190" s="149"/>
      <c r="J190" s="149"/>
      <c r="K190" s="149"/>
      <c r="L190" s="149"/>
      <c r="M190" s="149"/>
      <c r="N190" s="149"/>
      <c r="O190" s="148"/>
      <c r="P190" s="149"/>
      <c r="Q190" s="149"/>
      <c r="R190" s="149"/>
      <c r="S190" s="148"/>
      <c r="T190" s="149"/>
      <c r="U190" s="148"/>
      <c r="V190" s="149"/>
      <c r="W190" s="147"/>
      <c r="X190" s="147"/>
      <c r="Y190" s="147"/>
      <c r="Z190" s="147"/>
      <c r="AA190" s="147"/>
      <c r="AB190" s="147"/>
      <c r="AC190" s="148"/>
      <c r="AD190" s="149"/>
      <c r="AE190" s="149"/>
      <c r="AF190" s="149"/>
      <c r="AG190" s="149"/>
      <c r="AH190" s="150"/>
      <c r="AI190" s="149"/>
      <c r="AJ190" s="150"/>
      <c r="AK190" s="149"/>
      <c r="AL190" s="150"/>
      <c r="AM190" s="149"/>
      <c r="AN190" s="149"/>
      <c r="AO190" s="148"/>
      <c r="AP190" s="149"/>
      <c r="AQ190" s="149"/>
      <c r="AR190" s="149"/>
      <c r="AS190" s="148"/>
      <c r="AT190" s="149"/>
      <c r="AU190" s="148"/>
      <c r="AV190" s="149"/>
      <c r="AW190" s="149"/>
      <c r="AX190" s="257"/>
    </row>
    <row r="191" spans="1:50" s="84" customFormat="1" x14ac:dyDescent="0.2">
      <c r="A191" s="144"/>
      <c r="B191" s="85"/>
      <c r="C191" s="85"/>
      <c r="D191" s="86"/>
      <c r="E191" s="87"/>
      <c r="F191" s="86"/>
      <c r="G191" s="87"/>
      <c r="H191" s="86"/>
      <c r="I191" s="87"/>
      <c r="J191" s="87"/>
      <c r="K191" s="87"/>
      <c r="L191" s="87"/>
      <c r="M191" s="87"/>
      <c r="N191" s="87"/>
      <c r="O191" s="86"/>
      <c r="P191" s="87"/>
      <c r="Q191" s="87"/>
      <c r="R191" s="87"/>
      <c r="S191" s="86"/>
      <c r="T191" s="87"/>
      <c r="U191" s="86"/>
      <c r="V191" s="87"/>
      <c r="W191" s="85"/>
      <c r="X191" s="85"/>
      <c r="Y191" s="85"/>
      <c r="Z191" s="85"/>
      <c r="AA191" s="85"/>
      <c r="AB191" s="85"/>
      <c r="AC191" s="86"/>
      <c r="AD191" s="87"/>
      <c r="AE191" s="87"/>
      <c r="AF191" s="87"/>
      <c r="AG191" s="87"/>
      <c r="AH191" s="88"/>
      <c r="AI191" s="87"/>
      <c r="AJ191" s="88"/>
      <c r="AK191" s="87"/>
      <c r="AL191" s="88"/>
      <c r="AM191" s="87"/>
      <c r="AN191" s="87"/>
      <c r="AO191" s="86"/>
      <c r="AP191" s="87"/>
      <c r="AQ191" s="87"/>
      <c r="AR191" s="87"/>
      <c r="AS191" s="86"/>
      <c r="AT191" s="87"/>
      <c r="AU191" s="86"/>
      <c r="AV191" s="87"/>
      <c r="AW191" s="87"/>
      <c r="AX191" s="256"/>
    </row>
    <row r="192" spans="1:50" s="84" customFormat="1" x14ac:dyDescent="0.2">
      <c r="A192" s="89" t="s">
        <v>174</v>
      </c>
      <c r="B192" s="90"/>
      <c r="C192" s="91"/>
      <c r="D192" s="92"/>
      <c r="E192" s="93"/>
      <c r="F192" s="92"/>
      <c r="G192" s="93"/>
      <c r="H192" s="92"/>
      <c r="I192" s="93"/>
      <c r="J192" s="93"/>
      <c r="K192" s="93"/>
      <c r="L192" s="93"/>
      <c r="M192" s="93"/>
      <c r="N192" s="93"/>
      <c r="O192" s="92"/>
      <c r="P192" s="93"/>
      <c r="Q192" s="93"/>
      <c r="R192" s="93"/>
      <c r="S192" s="92"/>
      <c r="T192" s="93"/>
      <c r="U192" s="92"/>
      <c r="V192" s="93"/>
      <c r="W192" s="90"/>
      <c r="X192" s="90"/>
      <c r="Y192" s="90"/>
      <c r="Z192" s="90"/>
      <c r="AA192" s="90"/>
      <c r="AB192" s="90"/>
      <c r="AC192" s="92"/>
      <c r="AD192" s="93"/>
      <c r="AE192" s="93"/>
      <c r="AF192" s="93"/>
      <c r="AG192" s="93"/>
      <c r="AH192" s="94"/>
      <c r="AI192" s="93"/>
      <c r="AJ192" s="94"/>
      <c r="AK192" s="93"/>
      <c r="AL192" s="94"/>
      <c r="AM192" s="93"/>
      <c r="AN192" s="93"/>
      <c r="AO192" s="92"/>
      <c r="AP192" s="93"/>
      <c r="AQ192" s="93"/>
      <c r="AR192" s="93"/>
      <c r="AS192" s="92"/>
      <c r="AT192" s="93"/>
      <c r="AU192" s="92"/>
      <c r="AV192" s="93"/>
      <c r="AW192" s="93"/>
      <c r="AX192" s="258"/>
    </row>
    <row r="193" spans="1:50" x14ac:dyDescent="0.2">
      <c r="A193" s="95" t="s">
        <v>177</v>
      </c>
      <c r="B193" s="96"/>
      <c r="C193" s="96"/>
      <c r="D193" s="96"/>
      <c r="E193" s="96"/>
      <c r="F193" s="116"/>
      <c r="G193" s="96"/>
      <c r="H193" s="116"/>
      <c r="I193" s="96"/>
      <c r="J193" s="96"/>
      <c r="K193" s="96"/>
      <c r="L193" s="96"/>
      <c r="M193" s="96"/>
      <c r="N193" s="96"/>
      <c r="O193" s="116"/>
      <c r="P193" s="96"/>
      <c r="Q193" s="96"/>
      <c r="R193" s="96"/>
      <c r="S193" s="96"/>
      <c r="T193" s="96"/>
      <c r="U193" s="96"/>
      <c r="V193" s="96"/>
      <c r="W193" s="96"/>
      <c r="X193" s="96"/>
      <c r="Y193" s="96"/>
      <c r="Z193" s="96"/>
      <c r="AA193" s="96"/>
      <c r="AB193" s="96"/>
      <c r="AC193" s="96"/>
      <c r="AD193" s="96"/>
      <c r="AE193" s="96"/>
      <c r="AF193" s="96"/>
      <c r="AG193" s="96"/>
      <c r="AH193" s="97"/>
      <c r="AI193" s="96"/>
      <c r="AJ193" s="97"/>
      <c r="AK193" s="96"/>
      <c r="AL193" s="153"/>
      <c r="AM193" s="96"/>
      <c r="AN193" s="96"/>
      <c r="AO193" s="116"/>
      <c r="AP193" s="96"/>
      <c r="AQ193" s="96"/>
      <c r="AR193" s="96"/>
      <c r="AS193" s="116"/>
      <c r="AT193" s="96"/>
      <c r="AU193" s="116"/>
      <c r="AV193" s="96"/>
      <c r="AW193" s="96"/>
      <c r="AX193" s="259"/>
    </row>
    <row r="194" spans="1:50" x14ac:dyDescent="0.2">
      <c r="A194" s="154"/>
      <c r="B194" s="155"/>
      <c r="C194" s="156"/>
      <c r="D194" s="157"/>
      <c r="E194" s="158"/>
      <c r="F194" s="157"/>
      <c r="G194" s="158"/>
      <c r="H194" s="157"/>
      <c r="I194" s="158"/>
      <c r="J194" s="158"/>
      <c r="K194" s="158"/>
      <c r="L194" s="158"/>
      <c r="M194" s="158"/>
      <c r="N194" s="158"/>
      <c r="O194" s="157"/>
      <c r="P194" s="158"/>
      <c r="Q194" s="158"/>
      <c r="R194" s="158"/>
      <c r="S194" s="157"/>
      <c r="T194" s="158"/>
      <c r="U194" s="157"/>
      <c r="V194" s="158"/>
      <c r="W194" s="155"/>
      <c r="X194" s="155"/>
      <c r="Y194" s="155"/>
      <c r="Z194" s="155"/>
      <c r="AA194" s="155"/>
      <c r="AB194" s="155"/>
      <c r="AC194" s="157"/>
      <c r="AD194" s="158"/>
      <c r="AE194" s="158"/>
      <c r="AF194" s="158"/>
      <c r="AG194" s="158"/>
      <c r="AH194" s="159"/>
      <c r="AI194" s="158"/>
      <c r="AJ194" s="159"/>
      <c r="AK194" s="158"/>
      <c r="AL194" s="159"/>
      <c r="AM194" s="158"/>
      <c r="AN194" s="158"/>
      <c r="AO194" s="157"/>
      <c r="AP194" s="158"/>
      <c r="AQ194" s="158"/>
      <c r="AR194" s="158"/>
      <c r="AS194" s="157"/>
      <c r="AT194" s="158"/>
      <c r="AU194" s="157"/>
      <c r="AV194" s="158"/>
      <c r="AW194" s="158"/>
      <c r="AX194" s="260"/>
    </row>
    <row r="195" spans="1:50" x14ac:dyDescent="0.2">
      <c r="A195" s="89" t="s">
        <v>179</v>
      </c>
      <c r="B195" s="90"/>
      <c r="C195" s="91"/>
      <c r="D195" s="92"/>
      <c r="E195" s="93"/>
      <c r="F195" s="92"/>
      <c r="G195" s="93"/>
      <c r="H195" s="92"/>
      <c r="I195" s="93"/>
      <c r="J195" s="93"/>
      <c r="K195" s="93"/>
      <c r="L195" s="93"/>
      <c r="M195" s="93"/>
      <c r="N195" s="93"/>
      <c r="O195" s="92"/>
      <c r="P195" s="93"/>
      <c r="Q195" s="93"/>
      <c r="R195" s="93"/>
      <c r="S195" s="92"/>
      <c r="T195" s="93"/>
      <c r="U195" s="92"/>
      <c r="V195" s="93"/>
      <c r="W195" s="90"/>
      <c r="X195" s="90"/>
      <c r="Y195" s="90"/>
      <c r="Z195" s="90"/>
      <c r="AA195" s="90"/>
      <c r="AB195" s="90"/>
      <c r="AC195" s="92"/>
      <c r="AD195" s="93"/>
      <c r="AE195" s="93"/>
      <c r="AF195" s="93"/>
      <c r="AG195" s="93"/>
      <c r="AH195" s="94"/>
      <c r="AI195" s="93"/>
      <c r="AJ195" s="94"/>
      <c r="AK195" s="93"/>
      <c r="AL195" s="94"/>
      <c r="AM195" s="93"/>
      <c r="AN195" s="93"/>
      <c r="AO195" s="92"/>
      <c r="AP195" s="93"/>
      <c r="AQ195" s="93"/>
      <c r="AR195" s="93"/>
      <c r="AS195" s="92"/>
      <c r="AT195" s="93"/>
      <c r="AU195" s="92"/>
      <c r="AV195" s="93"/>
      <c r="AW195" s="93"/>
      <c r="AX195" s="258"/>
    </row>
    <row r="196" spans="1:50" x14ac:dyDescent="0.2">
      <c r="A196" s="95" t="s">
        <v>180</v>
      </c>
      <c r="B196" s="96"/>
      <c r="C196" s="96"/>
      <c r="D196" s="96"/>
      <c r="E196" s="96"/>
      <c r="F196" s="116"/>
      <c r="G196" s="96"/>
      <c r="H196" s="116"/>
      <c r="I196" s="96"/>
      <c r="J196" s="96"/>
      <c r="K196" s="96"/>
      <c r="L196" s="96"/>
      <c r="M196" s="96"/>
      <c r="N196" s="96"/>
      <c r="O196" s="116"/>
      <c r="P196" s="96"/>
      <c r="Q196" s="96"/>
      <c r="R196" s="96"/>
      <c r="S196" s="96"/>
      <c r="T196" s="96"/>
      <c r="U196" s="96"/>
      <c r="V196" s="96"/>
      <c r="W196" s="96"/>
      <c r="X196" s="96"/>
      <c r="Y196" s="96"/>
      <c r="Z196" s="96"/>
      <c r="AA196" s="96"/>
      <c r="AB196" s="96"/>
      <c r="AC196" s="96"/>
      <c r="AD196" s="96"/>
      <c r="AE196" s="96"/>
      <c r="AF196" s="96"/>
      <c r="AG196" s="96"/>
      <c r="AH196" s="97"/>
      <c r="AI196" s="96"/>
      <c r="AJ196" s="97"/>
      <c r="AK196" s="96"/>
      <c r="AL196" s="153"/>
      <c r="AM196" s="96"/>
      <c r="AN196" s="96"/>
      <c r="AO196" s="116"/>
      <c r="AP196" s="96"/>
      <c r="AQ196" s="96"/>
      <c r="AR196" s="96"/>
      <c r="AS196" s="116"/>
      <c r="AT196" s="96"/>
      <c r="AU196" s="116"/>
      <c r="AV196" s="96"/>
      <c r="AW196" s="96"/>
      <c r="AX196" s="259"/>
    </row>
    <row r="197" spans="1:50" x14ac:dyDescent="0.2">
      <c r="A197" s="95" t="s">
        <v>181</v>
      </c>
      <c r="B197" s="96"/>
      <c r="C197" s="96"/>
      <c r="D197" s="96"/>
      <c r="E197" s="96"/>
      <c r="F197" s="116"/>
      <c r="G197" s="96"/>
      <c r="H197" s="116"/>
      <c r="I197" s="96"/>
      <c r="J197" s="96"/>
      <c r="K197" s="96"/>
      <c r="L197" s="96"/>
      <c r="M197" s="96"/>
      <c r="N197" s="96"/>
      <c r="O197" s="116"/>
      <c r="P197" s="96"/>
      <c r="Q197" s="96"/>
      <c r="R197" s="96"/>
      <c r="S197" s="96"/>
      <c r="T197" s="96"/>
      <c r="U197" s="96"/>
      <c r="V197" s="96"/>
      <c r="W197" s="96"/>
      <c r="X197" s="96"/>
      <c r="Y197" s="96"/>
      <c r="Z197" s="96"/>
      <c r="AA197" s="96"/>
      <c r="AB197" s="96"/>
      <c r="AC197" s="96"/>
      <c r="AD197" s="96"/>
      <c r="AE197" s="96"/>
      <c r="AF197" s="96"/>
      <c r="AG197" s="96"/>
      <c r="AH197" s="97"/>
      <c r="AI197" s="96"/>
      <c r="AJ197" s="97"/>
      <c r="AK197" s="96"/>
      <c r="AL197" s="153"/>
      <c r="AM197" s="96"/>
      <c r="AN197" s="96"/>
      <c r="AO197" s="116"/>
      <c r="AP197" s="96"/>
      <c r="AQ197" s="96"/>
      <c r="AR197" s="96"/>
      <c r="AS197" s="116"/>
      <c r="AT197" s="96"/>
      <c r="AU197" s="116"/>
      <c r="AV197" s="96"/>
      <c r="AW197" s="96"/>
      <c r="AX197" s="259"/>
    </row>
    <row r="198" spans="1:50" x14ac:dyDescent="0.2">
      <c r="A198" s="95" t="s">
        <v>182</v>
      </c>
      <c r="B198" s="96"/>
      <c r="C198" s="96"/>
      <c r="D198" s="96"/>
      <c r="E198" s="96"/>
      <c r="F198" s="116"/>
      <c r="G198" s="96"/>
      <c r="H198" s="116"/>
      <c r="I198" s="96"/>
      <c r="J198" s="96"/>
      <c r="K198" s="96"/>
      <c r="L198" s="96"/>
      <c r="M198" s="96"/>
      <c r="N198" s="96"/>
      <c r="O198" s="116"/>
      <c r="P198" s="96"/>
      <c r="Q198" s="96"/>
      <c r="R198" s="96"/>
      <c r="S198" s="96"/>
      <c r="T198" s="96"/>
      <c r="U198" s="96"/>
      <c r="V198" s="96"/>
      <c r="W198" s="96"/>
      <c r="X198" s="96"/>
      <c r="Y198" s="96"/>
      <c r="Z198" s="96"/>
      <c r="AA198" s="96"/>
      <c r="AB198" s="96"/>
      <c r="AC198" s="96"/>
      <c r="AD198" s="96"/>
      <c r="AE198" s="96"/>
      <c r="AF198" s="96"/>
      <c r="AG198" s="96"/>
      <c r="AH198" s="97"/>
      <c r="AI198" s="96"/>
      <c r="AJ198" s="97"/>
      <c r="AK198" s="96"/>
      <c r="AL198" s="153"/>
      <c r="AM198" s="96"/>
      <c r="AN198" s="96"/>
      <c r="AO198" s="116"/>
      <c r="AP198" s="96"/>
      <c r="AQ198" s="96"/>
      <c r="AR198" s="96"/>
      <c r="AS198" s="116"/>
      <c r="AT198" s="96"/>
      <c r="AU198" s="116"/>
      <c r="AV198" s="96"/>
      <c r="AW198" s="96"/>
      <c r="AX198" s="259"/>
    </row>
    <row r="199" spans="1:50" x14ac:dyDescent="0.2">
      <c r="A199" s="95" t="s">
        <v>183</v>
      </c>
      <c r="B199" s="96"/>
      <c r="C199" s="96"/>
      <c r="D199" s="96"/>
      <c r="E199" s="96"/>
      <c r="F199" s="116"/>
      <c r="G199" s="96"/>
      <c r="H199" s="116"/>
      <c r="I199" s="96"/>
      <c r="J199" s="96"/>
      <c r="K199" s="96"/>
      <c r="L199" s="96"/>
      <c r="M199" s="96"/>
      <c r="N199" s="96"/>
      <c r="O199" s="116"/>
      <c r="P199" s="96"/>
      <c r="Q199" s="96"/>
      <c r="R199" s="96"/>
      <c r="S199" s="96"/>
      <c r="T199" s="96"/>
      <c r="U199" s="96"/>
      <c r="V199" s="96"/>
      <c r="W199" s="96"/>
      <c r="X199" s="96"/>
      <c r="Y199" s="96"/>
      <c r="Z199" s="96"/>
      <c r="AA199" s="96"/>
      <c r="AB199" s="96"/>
      <c r="AC199" s="96"/>
      <c r="AD199" s="96"/>
      <c r="AE199" s="96"/>
      <c r="AF199" s="96"/>
      <c r="AG199" s="96"/>
      <c r="AH199" s="97"/>
      <c r="AI199" s="96"/>
      <c r="AJ199" s="97"/>
      <c r="AK199" s="96"/>
      <c r="AL199" s="153"/>
      <c r="AM199" s="96"/>
      <c r="AN199" s="96"/>
      <c r="AO199" s="116"/>
      <c r="AP199" s="96"/>
      <c r="AQ199" s="96"/>
      <c r="AR199" s="96"/>
      <c r="AS199" s="116"/>
      <c r="AT199" s="96"/>
      <c r="AU199" s="116"/>
      <c r="AV199" s="96"/>
      <c r="AW199" s="96"/>
      <c r="AX199" s="259"/>
    </row>
    <row r="200" spans="1:50" x14ac:dyDescent="0.2">
      <c r="A200" s="95" t="s">
        <v>184</v>
      </c>
      <c r="B200" s="96"/>
      <c r="C200" s="96"/>
      <c r="D200" s="96"/>
      <c r="E200" s="96"/>
      <c r="F200" s="116"/>
      <c r="G200" s="96"/>
      <c r="H200" s="116"/>
      <c r="I200" s="96"/>
      <c r="J200" s="96"/>
      <c r="K200" s="96"/>
      <c r="L200" s="96"/>
      <c r="M200" s="96"/>
      <c r="N200" s="96"/>
      <c r="O200" s="116"/>
      <c r="P200" s="96"/>
      <c r="Q200" s="96"/>
      <c r="R200" s="96"/>
      <c r="S200" s="96"/>
      <c r="T200" s="96"/>
      <c r="U200" s="96"/>
      <c r="V200" s="96"/>
      <c r="W200" s="96"/>
      <c r="X200" s="96"/>
      <c r="Y200" s="96"/>
      <c r="Z200" s="96"/>
      <c r="AA200" s="96"/>
      <c r="AB200" s="96"/>
      <c r="AC200" s="96"/>
      <c r="AD200" s="96"/>
      <c r="AE200" s="96"/>
      <c r="AF200" s="96"/>
      <c r="AG200" s="96"/>
      <c r="AH200" s="97"/>
      <c r="AI200" s="96"/>
      <c r="AJ200" s="97"/>
      <c r="AK200" s="96"/>
      <c r="AL200" s="153"/>
      <c r="AM200" s="96"/>
      <c r="AN200" s="96"/>
      <c r="AO200" s="116"/>
      <c r="AP200" s="96"/>
      <c r="AQ200" s="96"/>
      <c r="AR200" s="96"/>
      <c r="AS200" s="116"/>
      <c r="AT200" s="96"/>
      <c r="AU200" s="116"/>
      <c r="AV200" s="96"/>
      <c r="AW200" s="96"/>
      <c r="AX200" s="259"/>
    </row>
    <row r="201" spans="1:50" x14ac:dyDescent="0.2">
      <c r="A201" s="98"/>
      <c r="B201" s="99"/>
      <c r="C201" s="100"/>
      <c r="D201" s="101"/>
      <c r="E201" s="102"/>
      <c r="F201" s="101"/>
      <c r="G201" s="102"/>
      <c r="H201" s="101"/>
      <c r="I201" s="102"/>
      <c r="J201" s="102"/>
      <c r="K201" s="102"/>
      <c r="L201" s="102"/>
      <c r="M201" s="102"/>
      <c r="N201" s="102"/>
      <c r="O201" s="101"/>
      <c r="P201" s="102"/>
      <c r="Q201" s="102"/>
      <c r="R201" s="102"/>
      <c r="S201" s="101"/>
      <c r="T201" s="102"/>
      <c r="U201" s="101"/>
      <c r="V201" s="102"/>
      <c r="W201" s="99"/>
      <c r="X201" s="99"/>
      <c r="Y201" s="99"/>
      <c r="Z201" s="99"/>
      <c r="AA201" s="99"/>
      <c r="AB201" s="99"/>
      <c r="AC201" s="101"/>
      <c r="AD201" s="102"/>
      <c r="AE201" s="102"/>
      <c r="AF201" s="102"/>
      <c r="AG201" s="102"/>
      <c r="AH201" s="103"/>
      <c r="AI201" s="102"/>
      <c r="AJ201" s="103"/>
      <c r="AK201" s="102"/>
      <c r="AL201" s="103"/>
      <c r="AM201" s="102"/>
      <c r="AN201" s="102"/>
      <c r="AO201" s="101"/>
      <c r="AP201" s="102"/>
      <c r="AQ201" s="102"/>
      <c r="AR201" s="102"/>
      <c r="AS201" s="101"/>
      <c r="AT201" s="102"/>
      <c r="AU201" s="101"/>
      <c r="AV201" s="102"/>
      <c r="AW201" s="102"/>
      <c r="AX201" s="261"/>
    </row>
    <row r="202" spans="1:50" x14ac:dyDescent="0.2">
      <c r="B202" s="160"/>
      <c r="C202" s="79"/>
      <c r="D202" s="80"/>
      <c r="E202" s="81"/>
      <c r="F202" s="80"/>
      <c r="G202" s="81"/>
      <c r="H202" s="80"/>
      <c r="I202" s="81"/>
      <c r="J202" s="81"/>
      <c r="K202" s="81"/>
      <c r="L202" s="81"/>
      <c r="M202" s="81"/>
      <c r="N202" s="81"/>
      <c r="O202" s="80"/>
      <c r="P202" s="81"/>
      <c r="Q202" s="81"/>
      <c r="R202" s="81"/>
      <c r="S202" s="161"/>
      <c r="T202" s="162"/>
      <c r="U202" s="161"/>
      <c r="V202" s="162"/>
      <c r="W202" s="79"/>
      <c r="X202" s="79"/>
      <c r="Y202" s="79"/>
      <c r="Z202" s="79"/>
      <c r="AA202" s="79"/>
      <c r="AB202" s="79"/>
      <c r="AC202" s="82"/>
      <c r="AD202" s="81"/>
      <c r="AE202" s="81"/>
      <c r="AF202" s="81"/>
      <c r="AG202" s="81"/>
      <c r="AH202" s="80"/>
      <c r="AI202" s="81"/>
      <c r="AJ202" s="80"/>
      <c r="AK202" s="81"/>
      <c r="AL202" s="82"/>
      <c r="AM202" s="81"/>
      <c r="AN202" s="81"/>
      <c r="AO202" s="80"/>
      <c r="AP202" s="81"/>
      <c r="AQ202" s="81"/>
      <c r="AR202" s="81"/>
      <c r="AS202" s="80"/>
      <c r="AT202" s="81"/>
      <c r="AU202" s="80"/>
      <c r="AV202" s="81"/>
      <c r="AW202" s="81"/>
      <c r="AX202" s="81"/>
    </row>
    <row r="203" spans="1:50" x14ac:dyDescent="0.2">
      <c r="A203" s="4"/>
      <c r="B203" s="4"/>
      <c r="C203" s="163"/>
      <c r="D203" s="164"/>
      <c r="E203" s="165"/>
      <c r="F203" s="164"/>
      <c r="G203" s="165"/>
      <c r="H203" s="164"/>
      <c r="I203" s="165"/>
      <c r="J203" s="165"/>
      <c r="K203" s="165"/>
      <c r="L203" s="165"/>
      <c r="M203" s="165"/>
      <c r="N203" s="165"/>
      <c r="O203" s="164"/>
      <c r="P203" s="166"/>
      <c r="Q203" s="165"/>
      <c r="R203" s="165"/>
      <c r="S203" s="164"/>
      <c r="T203" s="166"/>
      <c r="U203" s="164"/>
      <c r="V203" s="166"/>
      <c r="W203" s="167"/>
      <c r="X203" s="167"/>
      <c r="Y203" s="167"/>
      <c r="Z203" s="167"/>
      <c r="AA203" s="167"/>
      <c r="AB203" s="167"/>
      <c r="AC203" s="164"/>
      <c r="AD203" s="164"/>
      <c r="AE203" s="164"/>
      <c r="AF203" s="164"/>
      <c r="AG203" s="164"/>
      <c r="AH203" s="164"/>
      <c r="AI203" s="164"/>
      <c r="AJ203" s="164"/>
      <c r="AK203" s="164"/>
      <c r="AL203" s="165"/>
      <c r="AM203" s="164"/>
      <c r="AN203" s="164"/>
      <c r="AO203" s="164"/>
      <c r="AP203" s="164"/>
      <c r="AQ203" s="164"/>
      <c r="AR203" s="164"/>
      <c r="AS203" s="164"/>
      <c r="AT203" s="164"/>
      <c r="AU203" s="164"/>
      <c r="AV203" s="164"/>
      <c r="AW203" s="165"/>
      <c r="AX203" s="164"/>
    </row>
    <row r="204" spans="1:50" x14ac:dyDescent="0.2">
      <c r="A204" s="4"/>
      <c r="B204" s="4"/>
      <c r="C204" s="163"/>
      <c r="D204" s="164"/>
      <c r="E204" s="165"/>
      <c r="F204" s="164"/>
      <c r="G204" s="165"/>
      <c r="H204" s="164"/>
      <c r="I204" s="165"/>
      <c r="J204" s="165"/>
      <c r="K204" s="165"/>
      <c r="L204" s="165"/>
      <c r="M204" s="165"/>
      <c r="N204" s="165"/>
      <c r="O204" s="164"/>
      <c r="P204" s="166"/>
      <c r="Q204" s="165"/>
      <c r="R204" s="165"/>
      <c r="S204" s="164"/>
      <c r="T204" s="166"/>
      <c r="U204" s="164"/>
      <c r="V204" s="166"/>
      <c r="W204" s="167"/>
      <c r="X204" s="167"/>
      <c r="Y204" s="167"/>
      <c r="Z204" s="167"/>
      <c r="AA204" s="167"/>
      <c r="AB204" s="167"/>
      <c r="AC204" s="164"/>
      <c r="AD204" s="164"/>
      <c r="AE204" s="164"/>
      <c r="AF204" s="164"/>
      <c r="AG204" s="164"/>
      <c r="AH204" s="164"/>
      <c r="AI204" s="164"/>
      <c r="AJ204" s="164"/>
      <c r="AK204" s="164"/>
      <c r="AL204" s="165"/>
      <c r="AM204" s="164"/>
      <c r="AN204" s="164"/>
      <c r="AO204" s="164"/>
      <c r="AP204" s="164"/>
      <c r="AQ204" s="164"/>
      <c r="AR204" s="164"/>
      <c r="AS204" s="164"/>
      <c r="AT204" s="164"/>
      <c r="AU204" s="164"/>
      <c r="AV204" s="164"/>
      <c r="AW204" s="165"/>
      <c r="AX204" s="164"/>
    </row>
    <row r="205" spans="1:50" x14ac:dyDescent="0.2">
      <c r="A205" s="4"/>
      <c r="B205" s="4"/>
      <c r="C205" s="163"/>
      <c r="D205" s="164"/>
      <c r="E205" s="165"/>
      <c r="F205" s="164"/>
      <c r="G205" s="165"/>
      <c r="H205" s="164"/>
      <c r="I205" s="165"/>
      <c r="J205" s="165"/>
      <c r="K205" s="165"/>
      <c r="L205" s="165"/>
      <c r="M205" s="165"/>
      <c r="N205" s="165"/>
      <c r="O205" s="164"/>
      <c r="P205" s="166"/>
      <c r="Q205" s="165"/>
      <c r="R205" s="165"/>
      <c r="S205" s="164"/>
      <c r="T205" s="166"/>
      <c r="U205" s="164"/>
      <c r="V205" s="166"/>
      <c r="W205" s="167"/>
      <c r="X205" s="167"/>
      <c r="Y205" s="167"/>
      <c r="Z205" s="167"/>
      <c r="AA205" s="167"/>
      <c r="AB205" s="167"/>
      <c r="AC205" s="164"/>
      <c r="AD205" s="164"/>
      <c r="AE205" s="164"/>
      <c r="AF205" s="164"/>
      <c r="AG205" s="164"/>
      <c r="AH205" s="164"/>
      <c r="AI205" s="164"/>
      <c r="AJ205" s="164"/>
      <c r="AK205" s="164"/>
      <c r="AL205" s="165"/>
      <c r="AM205" s="164"/>
      <c r="AN205" s="164"/>
      <c r="AO205" s="164"/>
      <c r="AP205" s="164"/>
      <c r="AQ205" s="164"/>
      <c r="AR205" s="164"/>
      <c r="AS205" s="164"/>
      <c r="AT205" s="164"/>
      <c r="AU205" s="164"/>
      <c r="AV205" s="164"/>
      <c r="AW205" s="165"/>
      <c r="AX205" s="164"/>
    </row>
    <row r="206" spans="1:50" x14ac:dyDescent="0.2">
      <c r="A206" s="4"/>
      <c r="B206" s="4"/>
      <c r="C206" s="163"/>
      <c r="D206" s="164"/>
      <c r="E206" s="165"/>
      <c r="F206" s="164"/>
      <c r="G206" s="165"/>
      <c r="H206" s="164"/>
      <c r="I206" s="165"/>
      <c r="J206" s="165"/>
      <c r="K206" s="165"/>
      <c r="L206" s="165"/>
      <c r="M206" s="165"/>
      <c r="N206" s="165"/>
      <c r="O206" s="164"/>
      <c r="P206" s="166"/>
      <c r="Q206" s="165"/>
      <c r="R206" s="165"/>
      <c r="S206" s="164"/>
      <c r="T206" s="166"/>
      <c r="U206" s="164"/>
      <c r="V206" s="166"/>
      <c r="W206" s="167"/>
      <c r="X206" s="167"/>
      <c r="Y206" s="167"/>
      <c r="Z206" s="167"/>
      <c r="AA206" s="167"/>
      <c r="AB206" s="167"/>
      <c r="AC206" s="164"/>
      <c r="AD206" s="164"/>
      <c r="AE206" s="164"/>
      <c r="AF206" s="164"/>
      <c r="AG206" s="164"/>
      <c r="AH206" s="164"/>
      <c r="AI206" s="164"/>
      <c r="AJ206" s="164"/>
      <c r="AK206" s="164"/>
      <c r="AL206" s="165"/>
      <c r="AM206" s="164"/>
      <c r="AN206" s="164"/>
      <c r="AO206" s="164"/>
      <c r="AP206" s="164"/>
      <c r="AQ206" s="164"/>
      <c r="AR206" s="164"/>
      <c r="AS206" s="164"/>
      <c r="AT206" s="164"/>
      <c r="AU206" s="164"/>
      <c r="AV206" s="164"/>
      <c r="AW206" s="165"/>
      <c r="AX206" s="164"/>
    </row>
    <row r="207" spans="1:50" x14ac:dyDescent="0.2">
      <c r="A207" s="4"/>
      <c r="B207" s="4"/>
      <c r="C207" s="163"/>
      <c r="D207" s="164"/>
      <c r="E207" s="165"/>
      <c r="F207" s="164"/>
      <c r="G207" s="165"/>
      <c r="H207" s="164"/>
      <c r="I207" s="165"/>
      <c r="J207" s="165"/>
      <c r="K207" s="165"/>
      <c r="L207" s="165"/>
      <c r="M207" s="165"/>
      <c r="N207" s="165"/>
      <c r="O207" s="164"/>
      <c r="P207" s="166"/>
      <c r="Q207" s="165"/>
      <c r="R207" s="165"/>
      <c r="S207" s="164"/>
      <c r="T207" s="166"/>
      <c r="U207" s="164"/>
      <c r="V207" s="166"/>
      <c r="W207" s="167"/>
      <c r="X207" s="167"/>
      <c r="Y207" s="167"/>
      <c r="Z207" s="167"/>
      <c r="AA207" s="167"/>
      <c r="AB207" s="167"/>
      <c r="AC207" s="164"/>
      <c r="AD207" s="164"/>
      <c r="AE207" s="164"/>
      <c r="AF207" s="164"/>
      <c r="AG207" s="164"/>
      <c r="AH207" s="164"/>
      <c r="AI207" s="164"/>
      <c r="AJ207" s="164"/>
      <c r="AK207" s="164"/>
      <c r="AL207" s="165"/>
      <c r="AM207" s="164"/>
      <c r="AN207" s="164"/>
      <c r="AO207" s="164"/>
      <c r="AP207" s="164"/>
      <c r="AQ207" s="164"/>
      <c r="AR207" s="164"/>
      <c r="AS207" s="164"/>
      <c r="AT207" s="164"/>
      <c r="AU207" s="164"/>
      <c r="AV207" s="164"/>
      <c r="AW207" s="165"/>
      <c r="AX207" s="164"/>
    </row>
    <row r="208" spans="1:50" x14ac:dyDescent="0.2">
      <c r="A208" s="4"/>
      <c r="B208" s="4"/>
      <c r="C208" s="163"/>
      <c r="D208" s="164"/>
      <c r="E208" s="165"/>
      <c r="F208" s="164"/>
      <c r="G208" s="165"/>
      <c r="H208" s="164"/>
      <c r="I208" s="165"/>
      <c r="J208" s="165"/>
      <c r="K208" s="165"/>
      <c r="L208" s="165"/>
      <c r="M208" s="165"/>
      <c r="N208" s="165"/>
      <c r="O208" s="164"/>
      <c r="P208" s="166"/>
      <c r="Q208" s="165"/>
      <c r="R208" s="165"/>
      <c r="S208" s="164"/>
      <c r="T208" s="166"/>
      <c r="U208" s="164"/>
      <c r="V208" s="166"/>
      <c r="W208" s="167"/>
      <c r="X208" s="167"/>
      <c r="Y208" s="167"/>
      <c r="Z208" s="167"/>
      <c r="AA208" s="167"/>
      <c r="AB208" s="167"/>
      <c r="AC208" s="164"/>
      <c r="AD208" s="164"/>
      <c r="AE208" s="164"/>
      <c r="AF208" s="164"/>
      <c r="AG208" s="164"/>
      <c r="AH208" s="164"/>
      <c r="AI208" s="164"/>
      <c r="AJ208" s="164"/>
      <c r="AK208" s="164"/>
      <c r="AL208" s="165"/>
      <c r="AM208" s="164"/>
      <c r="AN208" s="164"/>
      <c r="AO208" s="164"/>
      <c r="AP208" s="164"/>
      <c r="AQ208" s="164"/>
      <c r="AR208" s="164"/>
      <c r="AS208" s="164"/>
      <c r="AT208" s="164"/>
      <c r="AU208" s="164"/>
      <c r="AV208" s="164"/>
      <c r="AW208" s="165"/>
      <c r="AX208" s="164"/>
    </row>
  </sheetData>
  <sheetProtection password="F4BB" sheet="1" objects="1" scenarios="1" formatCells="0" formatColumns="0" formatRows="0"/>
  <mergeCells count="9">
    <mergeCell ref="AH4:AK4"/>
    <mergeCell ref="AL4:AN4"/>
    <mergeCell ref="AO4:AR4"/>
    <mergeCell ref="AS4:AX4"/>
    <mergeCell ref="D4:E4"/>
    <mergeCell ref="O4:R4"/>
    <mergeCell ref="S4:AB4"/>
    <mergeCell ref="AC4:AG4"/>
    <mergeCell ref="F4:N4"/>
  </mergeCells>
  <phoneticPr fontId="0" type="noConversion"/>
  <printOptions horizontalCentered="1" gridLines="1"/>
  <pageMargins left="0.25" right="0.25" top="0.21" bottom="0.28000000000000003" header="0.12" footer="0.17"/>
  <pageSetup paperSize="9" scale="57" fitToHeight="7" orientation="landscape" r:id="rId1"/>
  <headerFooter alignWithMargins="0">
    <oddFooter>Page &amp;P of &amp;N</oddFooter>
  </headerFooter>
  <rowBreaks count="3" manualBreakCount="3">
    <brk id="56" max="49" man="1"/>
    <brk id="115" max="49" man="1"/>
    <brk id="152" max="47" man="1"/>
  </rowBreaks>
  <colBreaks count="3" manualBreakCount="3">
    <brk id="18" max="176" man="1"/>
    <brk id="28" max="176" man="1"/>
    <brk id="37" max="17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workbookViewId="0">
      <pane ySplit="3" topLeftCell="A4" activePane="bottomLeft" state="frozen"/>
      <selection pane="bottomLeft" activeCell="A4" sqref="A4"/>
    </sheetView>
  </sheetViews>
  <sheetFormatPr defaultColWidth="11.42578125" defaultRowHeight="15" x14ac:dyDescent="0.25"/>
  <cols>
    <col min="1" max="1" width="22.140625" style="194" bestFit="1" customWidth="1"/>
    <col min="2" max="2" width="5.5703125" style="218" bestFit="1" customWidth="1"/>
    <col min="3" max="3" width="8.42578125" style="219" bestFit="1" customWidth="1"/>
    <col min="4" max="4" width="9.7109375" style="219" bestFit="1" customWidth="1"/>
    <col min="5" max="5" width="9.42578125" style="219" bestFit="1" customWidth="1"/>
    <col min="6" max="7" width="7" style="219" bestFit="1" customWidth="1"/>
    <col min="8" max="8" width="8.28515625" style="219" bestFit="1" customWidth="1"/>
    <col min="9" max="9" width="7.7109375" style="219" bestFit="1" customWidth="1"/>
    <col min="10" max="10" width="9.5703125" style="202" customWidth="1"/>
    <col min="11" max="12" width="11.28515625" style="220" bestFit="1" customWidth="1"/>
    <col min="13" max="13" width="11.7109375" style="221" bestFit="1" customWidth="1"/>
    <col min="14" max="14" width="9.7109375" style="222" bestFit="1" customWidth="1"/>
    <col min="15" max="16" width="8.28515625" style="222" bestFit="1" customWidth="1"/>
    <col min="17" max="18" width="10.5703125" style="222" bestFit="1" customWidth="1"/>
    <col min="19" max="16384" width="11.42578125" style="202"/>
  </cols>
  <sheetData>
    <row r="1" spans="1:18" s="194" customFormat="1" ht="45" x14ac:dyDescent="0.25">
      <c r="A1" s="187"/>
      <c r="B1" s="188"/>
      <c r="C1" s="189" t="s">
        <v>262</v>
      </c>
      <c r="D1" s="188">
        <v>3604</v>
      </c>
      <c r="E1" s="188">
        <v>4076</v>
      </c>
      <c r="F1" s="188">
        <v>3620</v>
      </c>
      <c r="G1" s="189" t="s">
        <v>263</v>
      </c>
      <c r="H1" s="188">
        <v>4561</v>
      </c>
      <c r="I1" s="188" t="s">
        <v>264</v>
      </c>
      <c r="J1" s="190" t="s">
        <v>265</v>
      </c>
      <c r="K1" s="191" t="s">
        <v>266</v>
      </c>
      <c r="L1" s="191" t="s">
        <v>267</v>
      </c>
      <c r="M1" s="192" t="s">
        <v>268</v>
      </c>
      <c r="N1" s="193" t="s">
        <v>269</v>
      </c>
      <c r="O1" s="193" t="s">
        <v>270</v>
      </c>
      <c r="P1" s="193" t="s">
        <v>271</v>
      </c>
      <c r="Q1" s="193" t="s">
        <v>272</v>
      </c>
      <c r="R1" s="193" t="s">
        <v>273</v>
      </c>
    </row>
    <row r="2" spans="1:18" s="194" customFormat="1" x14ac:dyDescent="0.25">
      <c r="A2" s="187"/>
      <c r="B2" s="188"/>
      <c r="C2" s="189">
        <v>14</v>
      </c>
      <c r="D2" s="188">
        <v>77</v>
      </c>
      <c r="E2" s="188">
        <v>19.100000000000001</v>
      </c>
      <c r="F2" s="188">
        <v>50</v>
      </c>
      <c r="G2" s="189">
        <v>7.5</v>
      </c>
      <c r="H2" s="188">
        <v>8.9</v>
      </c>
      <c r="I2" s="188"/>
      <c r="J2" s="187"/>
      <c r="K2" s="191"/>
      <c r="L2" s="191"/>
      <c r="M2" s="192"/>
      <c r="N2" s="193"/>
      <c r="O2" s="193"/>
      <c r="P2" s="193"/>
      <c r="Q2" s="193"/>
      <c r="R2" s="193"/>
    </row>
    <row r="3" spans="1:18" s="194" customFormat="1" x14ac:dyDescent="0.25">
      <c r="A3" s="187"/>
      <c r="B3" s="188"/>
      <c r="C3" s="189" t="s">
        <v>274</v>
      </c>
      <c r="D3" s="188" t="s">
        <v>275</v>
      </c>
      <c r="E3" s="188" t="s">
        <v>276</v>
      </c>
      <c r="F3" s="188" t="s">
        <v>277</v>
      </c>
      <c r="G3" s="189"/>
      <c r="H3" s="188" t="s">
        <v>278</v>
      </c>
      <c r="I3" s="188"/>
      <c r="J3" s="187"/>
      <c r="K3" s="191"/>
      <c r="L3" s="191"/>
      <c r="M3" s="192"/>
      <c r="N3" s="193"/>
      <c r="O3" s="193"/>
      <c r="P3" s="193"/>
      <c r="Q3" s="193"/>
      <c r="R3" s="193"/>
    </row>
    <row r="4" spans="1:18" x14ac:dyDescent="0.25">
      <c r="A4" s="195" t="s">
        <v>279</v>
      </c>
      <c r="B4" s="196">
        <v>2016</v>
      </c>
      <c r="C4" s="197">
        <v>11.907999999999999</v>
      </c>
      <c r="D4" s="197">
        <v>16.869</v>
      </c>
      <c r="E4" s="197">
        <v>13.766</v>
      </c>
      <c r="F4" s="197">
        <v>11.351000000000001</v>
      </c>
      <c r="G4" s="197">
        <v>19.234999999999999</v>
      </c>
      <c r="H4" s="197">
        <v>15.875</v>
      </c>
      <c r="I4" s="197"/>
      <c r="J4" s="198"/>
      <c r="K4" s="199"/>
      <c r="L4" s="199"/>
      <c r="M4" s="200"/>
      <c r="N4" s="201"/>
      <c r="O4" s="201"/>
      <c r="P4" s="201"/>
      <c r="Q4" s="201"/>
      <c r="R4" s="201"/>
    </row>
    <row r="5" spans="1:18" x14ac:dyDescent="0.25">
      <c r="A5" s="203" t="s">
        <v>279</v>
      </c>
      <c r="B5" s="204">
        <v>2017</v>
      </c>
      <c r="C5" s="205">
        <v>12.563000000000001</v>
      </c>
      <c r="D5" s="205">
        <v>17.797000000000001</v>
      </c>
      <c r="E5" s="205">
        <v>14.523</v>
      </c>
      <c r="F5" s="205">
        <v>11.975</v>
      </c>
      <c r="G5" s="205">
        <f>G4*1.05</f>
        <v>20.196750000000002</v>
      </c>
      <c r="H5" s="205">
        <v>16.748000000000001</v>
      </c>
      <c r="I5" s="205"/>
      <c r="J5" s="206"/>
      <c r="K5" s="207"/>
      <c r="L5" s="207"/>
      <c r="M5" s="208"/>
      <c r="N5" s="209"/>
      <c r="O5" s="209"/>
      <c r="P5" s="209"/>
      <c r="Q5" s="209"/>
      <c r="R5" s="209"/>
    </row>
    <row r="6" spans="1:18" x14ac:dyDescent="0.25">
      <c r="A6" s="195" t="s">
        <v>193</v>
      </c>
      <c r="B6" s="196">
        <v>2016</v>
      </c>
      <c r="C6" s="197"/>
      <c r="D6" s="197"/>
      <c r="E6" s="197"/>
      <c r="F6" s="197"/>
      <c r="G6" s="197"/>
      <c r="H6" s="197"/>
      <c r="I6" s="197"/>
      <c r="J6" s="198"/>
      <c r="K6" s="199"/>
      <c r="L6" s="199"/>
      <c r="M6" s="200"/>
      <c r="N6" s="201"/>
      <c r="O6" s="201"/>
      <c r="P6" s="201"/>
      <c r="Q6" s="201"/>
      <c r="R6" s="201"/>
    </row>
    <row r="7" spans="1:18" x14ac:dyDescent="0.25">
      <c r="A7" s="203" t="s">
        <v>193</v>
      </c>
      <c r="B7" s="204">
        <v>2017</v>
      </c>
      <c r="C7" s="205">
        <v>12.33</v>
      </c>
      <c r="D7" s="205">
        <v>17.53</v>
      </c>
      <c r="E7" s="205">
        <v>14.2</v>
      </c>
      <c r="F7" s="205">
        <v>11.8</v>
      </c>
      <c r="G7" s="205"/>
      <c r="H7" s="205">
        <v>16.52</v>
      </c>
      <c r="I7" s="205"/>
      <c r="J7" s="206"/>
      <c r="K7" s="207"/>
      <c r="L7" s="207"/>
      <c r="M7" s="208"/>
      <c r="N7" s="209"/>
      <c r="O7" s="209"/>
      <c r="P7" s="209"/>
      <c r="Q7" s="209"/>
      <c r="R7" s="209"/>
    </row>
    <row r="8" spans="1:18" x14ac:dyDescent="0.25">
      <c r="A8" s="195" t="s">
        <v>194</v>
      </c>
      <c r="B8" s="196">
        <v>2016</v>
      </c>
      <c r="C8" s="197">
        <v>11.563000000000001</v>
      </c>
      <c r="D8" s="197">
        <v>16.38</v>
      </c>
      <c r="E8" s="197">
        <v>12.993</v>
      </c>
      <c r="F8" s="197">
        <v>11.023</v>
      </c>
      <c r="G8" s="197">
        <v>18.678999999999998</v>
      </c>
      <c r="H8" s="197"/>
      <c r="I8" s="197"/>
      <c r="J8" s="198"/>
      <c r="K8" s="199"/>
      <c r="L8" s="199"/>
      <c r="M8" s="200"/>
      <c r="N8" s="201"/>
      <c r="O8" s="201"/>
      <c r="P8" s="201"/>
      <c r="Q8" s="201"/>
      <c r="R8" s="201"/>
    </row>
    <row r="9" spans="1:18" x14ac:dyDescent="0.25">
      <c r="A9" s="203" t="s">
        <v>194</v>
      </c>
      <c r="B9" s="204">
        <v>2017</v>
      </c>
      <c r="C9" s="205">
        <v>12.199</v>
      </c>
      <c r="D9" s="205">
        <v>17.280999999999999</v>
      </c>
      <c r="E9" s="205">
        <v>13.708</v>
      </c>
      <c r="F9" s="205">
        <v>11.629</v>
      </c>
      <c r="G9" s="205">
        <f>G8*1.055</f>
        <v>19.706344999999999</v>
      </c>
      <c r="H9" s="205">
        <v>15.808</v>
      </c>
      <c r="I9" s="205"/>
      <c r="J9" s="206"/>
      <c r="K9" s="207"/>
      <c r="L9" s="207"/>
      <c r="M9" s="208"/>
      <c r="N9" s="209"/>
      <c r="O9" s="209"/>
      <c r="P9" s="209"/>
      <c r="Q9" s="209"/>
      <c r="R9" s="209"/>
    </row>
    <row r="10" spans="1:18" x14ac:dyDescent="0.25">
      <c r="A10" s="195" t="s">
        <v>280</v>
      </c>
      <c r="B10" s="196">
        <v>2016</v>
      </c>
      <c r="C10" s="197"/>
      <c r="D10" s="197"/>
      <c r="E10" s="197"/>
      <c r="F10" s="197"/>
      <c r="G10" s="197"/>
      <c r="H10" s="197"/>
      <c r="I10" s="197"/>
      <c r="J10" s="198"/>
      <c r="K10" s="199"/>
      <c r="L10" s="199"/>
      <c r="M10" s="200"/>
      <c r="N10" s="201"/>
      <c r="O10" s="201"/>
      <c r="P10" s="201"/>
      <c r="Q10" s="201"/>
      <c r="R10" s="201"/>
    </row>
    <row r="11" spans="1:18" x14ac:dyDescent="0.25">
      <c r="A11" s="203" t="s">
        <v>280</v>
      </c>
      <c r="B11" s="204">
        <v>2017</v>
      </c>
      <c r="C11" s="205">
        <v>12.603999999999999</v>
      </c>
      <c r="D11" s="205">
        <v>17.527000000000001</v>
      </c>
      <c r="E11" s="205">
        <v>13.903</v>
      </c>
      <c r="F11" s="205">
        <v>11.795</v>
      </c>
      <c r="G11" s="205">
        <f>G9</f>
        <v>19.706344999999999</v>
      </c>
      <c r="H11" s="205">
        <v>16.033000000000001</v>
      </c>
      <c r="I11" s="205"/>
      <c r="J11" s="206"/>
      <c r="K11" s="207"/>
      <c r="L11" s="207"/>
      <c r="M11" s="208"/>
      <c r="N11" s="209"/>
      <c r="O11" s="209"/>
      <c r="P11" s="209"/>
      <c r="Q11" s="209"/>
      <c r="R11" s="209"/>
    </row>
    <row r="12" spans="1:18" x14ac:dyDescent="0.25">
      <c r="A12" s="195" t="s">
        <v>195</v>
      </c>
      <c r="B12" s="196">
        <v>2016</v>
      </c>
      <c r="C12" s="197">
        <v>11.71</v>
      </c>
      <c r="D12" s="197">
        <v>16.59</v>
      </c>
      <c r="E12" s="197">
        <v>13.44</v>
      </c>
      <c r="F12" s="197">
        <v>11.18</v>
      </c>
      <c r="G12" s="197">
        <v>18.259</v>
      </c>
      <c r="H12" s="197"/>
      <c r="I12" s="197"/>
      <c r="J12" s="198"/>
      <c r="K12" s="199"/>
      <c r="L12" s="199"/>
      <c r="M12" s="200"/>
      <c r="N12" s="201"/>
      <c r="O12" s="201"/>
      <c r="P12" s="201"/>
      <c r="Q12" s="201"/>
      <c r="R12" s="201"/>
    </row>
    <row r="13" spans="1:18" x14ac:dyDescent="0.25">
      <c r="A13" s="203" t="s">
        <v>195</v>
      </c>
      <c r="B13" s="204">
        <v>2017</v>
      </c>
      <c r="C13" s="205">
        <v>12.34</v>
      </c>
      <c r="D13" s="205">
        <v>17.48</v>
      </c>
      <c r="E13" s="205">
        <v>14.16</v>
      </c>
      <c r="F13" s="205">
        <v>11.78</v>
      </c>
      <c r="G13" s="205"/>
      <c r="H13" s="205">
        <v>16.489999999999998</v>
      </c>
      <c r="I13" s="205"/>
      <c r="J13" s="206"/>
      <c r="K13" s="207"/>
      <c r="L13" s="207"/>
      <c r="M13" s="208"/>
      <c r="N13" s="209"/>
      <c r="O13" s="209"/>
      <c r="P13" s="209"/>
      <c r="Q13" s="209"/>
      <c r="R13" s="209"/>
    </row>
    <row r="14" spans="1:18" x14ac:dyDescent="0.25">
      <c r="A14" s="195" t="s">
        <v>281</v>
      </c>
      <c r="B14" s="196">
        <v>2016</v>
      </c>
      <c r="C14" s="197"/>
      <c r="D14" s="197"/>
      <c r="E14" s="197"/>
      <c r="F14" s="197"/>
      <c r="G14" s="197"/>
      <c r="H14" s="197"/>
      <c r="I14" s="197"/>
      <c r="J14" s="198"/>
      <c r="K14" s="199"/>
      <c r="L14" s="199"/>
      <c r="M14" s="200"/>
      <c r="N14" s="201"/>
      <c r="O14" s="201"/>
      <c r="P14" s="201"/>
      <c r="Q14" s="201"/>
      <c r="R14" s="201"/>
    </row>
    <row r="15" spans="1:18" x14ac:dyDescent="0.25">
      <c r="A15" s="195" t="s">
        <v>282</v>
      </c>
      <c r="B15" s="196">
        <v>2016</v>
      </c>
      <c r="C15" s="197"/>
      <c r="D15" s="197"/>
      <c r="E15" s="197"/>
      <c r="F15" s="197"/>
      <c r="G15" s="197"/>
      <c r="H15" s="197"/>
      <c r="I15" s="197"/>
      <c r="J15" s="198"/>
      <c r="K15" s="199"/>
      <c r="L15" s="199"/>
      <c r="M15" s="200"/>
      <c r="N15" s="201"/>
      <c r="O15" s="201"/>
      <c r="P15" s="201"/>
      <c r="Q15" s="201"/>
      <c r="R15" s="201"/>
    </row>
    <row r="16" spans="1:18" x14ac:dyDescent="0.25">
      <c r="A16" s="195" t="s">
        <v>283</v>
      </c>
      <c r="B16" s="196">
        <v>2016</v>
      </c>
      <c r="C16" s="197"/>
      <c r="D16" s="197"/>
      <c r="E16" s="197"/>
      <c r="F16" s="197"/>
      <c r="G16" s="197"/>
      <c r="H16" s="197"/>
      <c r="I16" s="197"/>
      <c r="J16" s="198"/>
      <c r="K16" s="199">
        <v>13.814</v>
      </c>
      <c r="L16" s="199">
        <v>14.59</v>
      </c>
      <c r="M16" s="200"/>
      <c r="N16" s="201"/>
      <c r="O16" s="201"/>
      <c r="P16" s="201"/>
      <c r="Q16" s="201"/>
      <c r="R16" s="201"/>
    </row>
    <row r="17" spans="1:18" ht="105" x14ac:dyDescent="0.25">
      <c r="A17" s="210" t="s">
        <v>284</v>
      </c>
      <c r="B17" s="196">
        <v>2016</v>
      </c>
      <c r="C17" s="197"/>
      <c r="D17" s="197"/>
      <c r="E17" s="197"/>
      <c r="F17" s="197"/>
      <c r="G17" s="197"/>
      <c r="H17" s="197"/>
      <c r="I17" s="197"/>
      <c r="J17" s="198"/>
      <c r="K17" s="199"/>
      <c r="L17" s="199"/>
      <c r="M17" s="200"/>
      <c r="N17" s="201"/>
      <c r="O17" s="201"/>
      <c r="P17" s="201"/>
      <c r="Q17" s="201"/>
      <c r="R17" s="201"/>
    </row>
    <row r="18" spans="1:18" x14ac:dyDescent="0.25">
      <c r="A18" s="195" t="s">
        <v>285</v>
      </c>
      <c r="B18" s="196">
        <v>2016</v>
      </c>
      <c r="C18" s="197"/>
      <c r="D18" s="197"/>
      <c r="E18" s="197"/>
      <c r="F18" s="197"/>
      <c r="G18" s="197"/>
      <c r="H18" s="197"/>
      <c r="I18" s="197"/>
      <c r="J18" s="198"/>
      <c r="K18" s="199"/>
      <c r="L18" s="199"/>
      <c r="M18" s="200"/>
      <c r="N18" s="201"/>
      <c r="O18" s="201"/>
      <c r="P18" s="201"/>
      <c r="Q18" s="201"/>
      <c r="R18" s="201"/>
    </row>
    <row r="19" spans="1:18" x14ac:dyDescent="0.25">
      <c r="A19" s="195" t="s">
        <v>286</v>
      </c>
      <c r="B19" s="196">
        <v>2016</v>
      </c>
      <c r="C19" s="197"/>
      <c r="D19" s="197"/>
      <c r="E19" s="197"/>
      <c r="F19" s="197"/>
      <c r="G19" s="197"/>
      <c r="H19" s="197"/>
      <c r="I19" s="197"/>
      <c r="J19" s="198"/>
      <c r="K19" s="199"/>
      <c r="L19" s="199"/>
      <c r="M19" s="200"/>
      <c r="N19" s="201"/>
      <c r="O19" s="201"/>
      <c r="P19" s="201"/>
      <c r="Q19" s="201"/>
      <c r="R19" s="201"/>
    </row>
    <row r="20" spans="1:18" x14ac:dyDescent="0.25">
      <c r="A20" s="195" t="s">
        <v>287</v>
      </c>
      <c r="B20" s="196">
        <v>2016</v>
      </c>
      <c r="C20" s="197"/>
      <c r="D20" s="197"/>
      <c r="E20" s="197"/>
      <c r="F20" s="197"/>
      <c r="G20" s="197"/>
      <c r="H20" s="197"/>
      <c r="I20" s="197"/>
      <c r="J20" s="198"/>
      <c r="K20" s="199">
        <v>19.82</v>
      </c>
      <c r="L20" s="199">
        <v>20.93</v>
      </c>
      <c r="M20" s="200"/>
      <c r="N20" s="201"/>
      <c r="O20" s="201"/>
      <c r="P20" s="201"/>
      <c r="Q20" s="201"/>
      <c r="R20" s="201"/>
    </row>
    <row r="21" spans="1:18" ht="105" x14ac:dyDescent="0.25">
      <c r="A21" s="210" t="s">
        <v>288</v>
      </c>
      <c r="B21" s="196">
        <v>2016</v>
      </c>
      <c r="C21" s="197"/>
      <c r="D21" s="197"/>
      <c r="E21" s="197"/>
      <c r="F21" s="197"/>
      <c r="G21" s="197"/>
      <c r="H21" s="197"/>
      <c r="I21" s="197"/>
      <c r="J21" s="198"/>
      <c r="K21" s="199"/>
      <c r="L21" s="199"/>
      <c r="M21" s="200"/>
      <c r="N21" s="201"/>
      <c r="O21" s="201"/>
      <c r="P21" s="201"/>
      <c r="Q21" s="201"/>
      <c r="R21" s="201"/>
    </row>
    <row r="22" spans="1:18" x14ac:dyDescent="0.25">
      <c r="A22" s="203" t="s">
        <v>281</v>
      </c>
      <c r="B22" s="204">
        <v>2017</v>
      </c>
      <c r="C22" s="205">
        <v>11.86</v>
      </c>
      <c r="D22" s="205">
        <v>16.815000000000001</v>
      </c>
      <c r="E22" s="205">
        <v>13.71</v>
      </c>
      <c r="F22" s="205">
        <v>11.311999999999999</v>
      </c>
      <c r="G22" s="205">
        <v>19.187000000000001</v>
      </c>
      <c r="H22" s="205">
        <v>15.831</v>
      </c>
      <c r="I22" s="205"/>
      <c r="J22" s="206"/>
      <c r="K22" s="207"/>
      <c r="L22" s="207"/>
      <c r="M22" s="208"/>
      <c r="N22" s="209"/>
      <c r="O22" s="209"/>
      <c r="P22" s="209"/>
      <c r="Q22" s="209"/>
      <c r="R22" s="209"/>
    </row>
    <row r="23" spans="1:18" x14ac:dyDescent="0.25">
      <c r="A23" s="203" t="s">
        <v>282</v>
      </c>
      <c r="B23" s="204">
        <v>2017</v>
      </c>
      <c r="C23" s="205">
        <v>12.193</v>
      </c>
      <c r="D23" s="205">
        <v>17.286999999999999</v>
      </c>
      <c r="E23" s="205">
        <v>14.099</v>
      </c>
      <c r="F23" s="205">
        <v>11.632</v>
      </c>
      <c r="G23" s="205">
        <v>19.707000000000001</v>
      </c>
      <c r="H23" s="205">
        <v>16.268999999999998</v>
      </c>
      <c r="I23" s="205"/>
      <c r="J23" s="206"/>
      <c r="K23" s="207"/>
      <c r="L23" s="207"/>
      <c r="M23" s="208"/>
      <c r="N23" s="209"/>
      <c r="O23" s="209"/>
      <c r="P23" s="209"/>
      <c r="Q23" s="209"/>
      <c r="R23" s="209"/>
    </row>
    <row r="24" spans="1:18" x14ac:dyDescent="0.25">
      <c r="A24" s="203" t="s">
        <v>283</v>
      </c>
      <c r="B24" s="204">
        <v>2017</v>
      </c>
      <c r="C24" s="205">
        <v>12.193</v>
      </c>
      <c r="D24" s="205">
        <v>17.286999999999999</v>
      </c>
      <c r="E24" s="205">
        <v>14.099</v>
      </c>
      <c r="F24" s="205">
        <v>11.632</v>
      </c>
      <c r="G24" s="205">
        <v>19.707000000000001</v>
      </c>
      <c r="H24" s="205">
        <v>16.268999999999998</v>
      </c>
      <c r="I24" s="205"/>
      <c r="J24" s="206"/>
      <c r="K24" s="207"/>
      <c r="L24" s="207"/>
      <c r="M24" s="208"/>
      <c r="N24" s="209"/>
      <c r="O24" s="209"/>
      <c r="P24" s="209"/>
      <c r="Q24" s="209"/>
      <c r="R24" s="209"/>
    </row>
    <row r="25" spans="1:18" ht="105" x14ac:dyDescent="0.25">
      <c r="A25" s="211" t="s">
        <v>284</v>
      </c>
      <c r="B25" s="204">
        <v>2017</v>
      </c>
      <c r="C25" s="205">
        <v>12.193</v>
      </c>
      <c r="D25" s="205">
        <v>17.286999999999999</v>
      </c>
      <c r="E25" s="205">
        <v>14.099</v>
      </c>
      <c r="F25" s="205">
        <v>11.632</v>
      </c>
      <c r="G25" s="205">
        <v>19.707000000000001</v>
      </c>
      <c r="H25" s="205">
        <v>16.268999999999998</v>
      </c>
      <c r="I25" s="205"/>
      <c r="J25" s="206"/>
      <c r="K25" s="207"/>
      <c r="L25" s="207"/>
      <c r="M25" s="208"/>
      <c r="N25" s="209"/>
      <c r="O25" s="209"/>
      <c r="P25" s="209"/>
      <c r="Q25" s="209"/>
      <c r="R25" s="209"/>
    </row>
    <row r="26" spans="1:18" x14ac:dyDescent="0.25">
      <c r="A26" s="203" t="s">
        <v>285</v>
      </c>
      <c r="B26" s="204">
        <v>2017</v>
      </c>
      <c r="C26" s="205">
        <v>12.62</v>
      </c>
      <c r="D26" s="205">
        <v>17.902999999999999</v>
      </c>
      <c r="E26" s="205">
        <v>14.619</v>
      </c>
      <c r="F26" s="205">
        <v>12.05</v>
      </c>
      <c r="G26" s="205">
        <v>20.413</v>
      </c>
      <c r="H26" s="205">
        <v>16.87</v>
      </c>
      <c r="I26" s="205"/>
      <c r="J26" s="206"/>
      <c r="K26" s="207"/>
      <c r="L26" s="207"/>
      <c r="M26" s="208"/>
      <c r="N26" s="209"/>
      <c r="O26" s="209"/>
      <c r="P26" s="209"/>
      <c r="Q26" s="209"/>
      <c r="R26" s="209"/>
    </row>
    <row r="27" spans="1:18" x14ac:dyDescent="0.25">
      <c r="A27" s="203" t="s">
        <v>286</v>
      </c>
      <c r="B27" s="204">
        <v>2017</v>
      </c>
      <c r="C27" s="205">
        <v>16.2</v>
      </c>
      <c r="D27" s="205">
        <v>22.948</v>
      </c>
      <c r="E27" s="205">
        <v>18.728000000000002</v>
      </c>
      <c r="F27" s="205">
        <v>15.44</v>
      </c>
      <c r="G27" s="205">
        <v>26.187000000000001</v>
      </c>
      <c r="H27" s="205">
        <v>21.6</v>
      </c>
      <c r="I27" s="205"/>
      <c r="J27" s="206"/>
      <c r="K27" s="207"/>
      <c r="L27" s="207"/>
      <c r="M27" s="208"/>
      <c r="N27" s="209"/>
      <c r="O27" s="209"/>
      <c r="P27" s="209"/>
      <c r="Q27" s="209"/>
      <c r="R27" s="209"/>
    </row>
    <row r="28" spans="1:18" x14ac:dyDescent="0.25">
      <c r="A28" s="203" t="s">
        <v>287</v>
      </c>
      <c r="B28" s="204">
        <v>2017</v>
      </c>
      <c r="C28" s="205">
        <v>16.2</v>
      </c>
      <c r="D28" s="205">
        <v>22.948</v>
      </c>
      <c r="E28" s="205">
        <v>18.728000000000002</v>
      </c>
      <c r="F28" s="205">
        <v>15.44</v>
      </c>
      <c r="G28" s="205">
        <v>26.187000000000001</v>
      </c>
      <c r="H28" s="205">
        <v>21.6</v>
      </c>
      <c r="I28" s="205"/>
      <c r="J28" s="206"/>
      <c r="K28" s="207"/>
      <c r="L28" s="207"/>
      <c r="M28" s="208"/>
      <c r="N28" s="209"/>
      <c r="O28" s="209"/>
      <c r="P28" s="209"/>
      <c r="Q28" s="209"/>
      <c r="R28" s="209"/>
    </row>
    <row r="29" spans="1:18" ht="105" x14ac:dyDescent="0.25">
      <c r="A29" s="211" t="s">
        <v>288</v>
      </c>
      <c r="B29" s="204">
        <v>2017</v>
      </c>
      <c r="C29" s="205">
        <v>16.2</v>
      </c>
      <c r="D29" s="205">
        <v>22.948</v>
      </c>
      <c r="E29" s="205">
        <v>14.4</v>
      </c>
      <c r="F29" s="205">
        <v>15.44</v>
      </c>
      <c r="G29" s="205">
        <v>26.187000000000001</v>
      </c>
      <c r="H29" s="205">
        <v>16.600000000000001</v>
      </c>
      <c r="I29" s="205"/>
      <c r="J29" s="206"/>
      <c r="K29" s="207"/>
      <c r="L29" s="207"/>
      <c r="M29" s="208"/>
      <c r="N29" s="209"/>
      <c r="O29" s="209"/>
      <c r="P29" s="209"/>
      <c r="Q29" s="209"/>
      <c r="R29" s="209"/>
    </row>
    <row r="30" spans="1:18" x14ac:dyDescent="0.25">
      <c r="A30" s="195" t="s">
        <v>196</v>
      </c>
      <c r="B30" s="196">
        <v>2016</v>
      </c>
      <c r="C30" s="197">
        <v>11.869</v>
      </c>
      <c r="D30" s="197">
        <v>16.815000000000001</v>
      </c>
      <c r="E30" s="197">
        <v>13.712</v>
      </c>
      <c r="F30" s="197">
        <v>11.311999999999999</v>
      </c>
      <c r="G30" s="197"/>
      <c r="H30" s="197"/>
      <c r="I30" s="197"/>
      <c r="J30" s="198"/>
      <c r="K30" s="199"/>
      <c r="L30" s="199"/>
      <c r="M30" s="200"/>
      <c r="N30" s="201"/>
      <c r="O30" s="201"/>
      <c r="P30" s="201"/>
      <c r="Q30" s="201"/>
      <c r="R30" s="201"/>
    </row>
    <row r="31" spans="1:18" x14ac:dyDescent="0.25">
      <c r="A31" s="203" t="s">
        <v>196</v>
      </c>
      <c r="B31" s="204">
        <v>2017</v>
      </c>
      <c r="C31" s="205">
        <v>12.46</v>
      </c>
      <c r="D31" s="205">
        <v>17.652000000000001</v>
      </c>
      <c r="E31" s="205">
        <v>14.403</v>
      </c>
      <c r="F31" s="205">
        <v>11.877000000000001</v>
      </c>
      <c r="G31" s="205">
        <v>20.146999999999998</v>
      </c>
      <c r="H31" s="205">
        <v>16.62</v>
      </c>
      <c r="I31" s="205"/>
      <c r="J31" s="206"/>
      <c r="K31" s="207"/>
      <c r="L31" s="207"/>
      <c r="M31" s="208"/>
      <c r="N31" s="209"/>
      <c r="O31" s="209"/>
      <c r="P31" s="209"/>
      <c r="Q31" s="209"/>
      <c r="R31" s="209"/>
    </row>
    <row r="32" spans="1:18" x14ac:dyDescent="0.25">
      <c r="A32" s="195" t="s">
        <v>197</v>
      </c>
      <c r="B32" s="196">
        <v>2016</v>
      </c>
      <c r="C32" s="197"/>
      <c r="D32" s="197"/>
      <c r="E32" s="197"/>
      <c r="F32" s="197"/>
      <c r="G32" s="197"/>
      <c r="H32" s="197"/>
      <c r="I32" s="197"/>
      <c r="J32" s="198"/>
      <c r="K32" s="199"/>
      <c r="L32" s="199"/>
      <c r="M32" s="200"/>
      <c r="N32" s="201"/>
      <c r="O32" s="201"/>
      <c r="P32" s="201"/>
      <c r="Q32" s="201"/>
      <c r="R32" s="201"/>
    </row>
    <row r="33" spans="1:18" x14ac:dyDescent="0.25">
      <c r="A33" s="203" t="s">
        <v>197</v>
      </c>
      <c r="B33" s="204">
        <v>2017</v>
      </c>
      <c r="C33" s="205">
        <v>12.824999999999999</v>
      </c>
      <c r="D33" s="205">
        <v>18.167000000000002</v>
      </c>
      <c r="E33" s="205">
        <v>14.826000000000001</v>
      </c>
      <c r="F33" s="205">
        <v>12.225</v>
      </c>
      <c r="G33" s="205"/>
      <c r="H33" s="205">
        <v>17.099</v>
      </c>
      <c r="I33" s="205">
        <v>20.709</v>
      </c>
      <c r="J33" s="206">
        <v>23.216000000000001</v>
      </c>
      <c r="K33" s="207"/>
      <c r="L33" s="207"/>
      <c r="M33" s="208"/>
      <c r="N33" s="209"/>
      <c r="O33" s="209"/>
      <c r="P33" s="209"/>
      <c r="Q33" s="209"/>
      <c r="R33" s="209"/>
    </row>
    <row r="34" spans="1:18" x14ac:dyDescent="0.25">
      <c r="A34" s="195" t="s">
        <v>289</v>
      </c>
      <c r="B34" s="196">
        <v>2016</v>
      </c>
      <c r="C34" s="197"/>
      <c r="D34" s="197"/>
      <c r="E34" s="197"/>
      <c r="F34" s="197"/>
      <c r="G34" s="197"/>
      <c r="H34" s="197"/>
      <c r="I34" s="197"/>
      <c r="J34" s="198"/>
      <c r="K34" s="199"/>
      <c r="L34" s="199"/>
      <c r="M34" s="200"/>
      <c r="N34" s="201"/>
      <c r="O34" s="201"/>
      <c r="P34" s="201"/>
      <c r="Q34" s="201"/>
      <c r="R34" s="201"/>
    </row>
    <row r="35" spans="1:18" x14ac:dyDescent="0.25">
      <c r="A35" s="203" t="s">
        <v>289</v>
      </c>
      <c r="B35" s="204">
        <v>2017</v>
      </c>
      <c r="C35" s="205">
        <v>12.92</v>
      </c>
      <c r="D35" s="205">
        <v>18.36</v>
      </c>
      <c r="E35" s="205">
        <v>14.88</v>
      </c>
      <c r="F35" s="205">
        <v>12.37</v>
      </c>
      <c r="G35" s="205"/>
      <c r="H35" s="205">
        <v>17.309999999999999</v>
      </c>
      <c r="I35" s="205"/>
      <c r="J35" s="206"/>
      <c r="K35" s="207"/>
      <c r="L35" s="207"/>
      <c r="M35" s="208"/>
      <c r="N35" s="209"/>
      <c r="O35" s="209"/>
      <c r="P35" s="209"/>
      <c r="Q35" s="209"/>
      <c r="R35" s="209"/>
    </row>
    <row r="36" spans="1:18" x14ac:dyDescent="0.25">
      <c r="A36" s="195" t="s">
        <v>290</v>
      </c>
      <c r="B36" s="196">
        <v>2016</v>
      </c>
      <c r="C36" s="197"/>
      <c r="D36" s="197"/>
      <c r="E36" s="197"/>
      <c r="F36" s="197"/>
      <c r="G36" s="197"/>
      <c r="H36" s="197"/>
      <c r="I36" s="197"/>
      <c r="J36" s="198"/>
      <c r="K36" s="199"/>
      <c r="L36" s="199"/>
      <c r="M36" s="200"/>
      <c r="N36" s="201"/>
      <c r="O36" s="201"/>
      <c r="P36" s="201"/>
      <c r="Q36" s="201"/>
      <c r="R36" s="201"/>
    </row>
    <row r="37" spans="1:18" x14ac:dyDescent="0.25">
      <c r="A37" s="203" t="s">
        <v>290</v>
      </c>
      <c r="B37" s="204">
        <v>2017</v>
      </c>
      <c r="C37" s="205">
        <v>13.11</v>
      </c>
      <c r="D37" s="205">
        <v>18.57</v>
      </c>
      <c r="E37" s="205">
        <v>15.1</v>
      </c>
      <c r="F37" s="205">
        <v>12.25</v>
      </c>
      <c r="G37" s="205"/>
      <c r="H37" s="205">
        <v>17.489999999999998</v>
      </c>
      <c r="I37" s="205"/>
      <c r="J37" s="206"/>
      <c r="K37" s="207"/>
      <c r="L37" s="207"/>
      <c r="M37" s="208"/>
      <c r="N37" s="209"/>
      <c r="O37" s="209"/>
      <c r="P37" s="209"/>
      <c r="Q37" s="209"/>
      <c r="R37" s="209"/>
    </row>
    <row r="38" spans="1:18" x14ac:dyDescent="0.25">
      <c r="A38" s="195" t="s">
        <v>291</v>
      </c>
      <c r="B38" s="196">
        <v>2016</v>
      </c>
      <c r="C38" s="197"/>
      <c r="D38" s="197"/>
      <c r="E38" s="197"/>
      <c r="F38" s="197"/>
      <c r="G38" s="197"/>
      <c r="H38" s="197"/>
      <c r="I38" s="197"/>
      <c r="J38" s="198"/>
      <c r="K38" s="199"/>
      <c r="L38" s="199"/>
      <c r="M38" s="200"/>
      <c r="N38" s="201"/>
      <c r="O38" s="201"/>
      <c r="P38" s="201"/>
      <c r="Q38" s="201"/>
      <c r="R38" s="201"/>
    </row>
    <row r="39" spans="1:18" x14ac:dyDescent="0.25">
      <c r="A39" s="203" t="s">
        <v>291</v>
      </c>
      <c r="B39" s="204">
        <v>2017</v>
      </c>
      <c r="C39" s="205">
        <v>12.85</v>
      </c>
      <c r="D39" s="205">
        <v>18.2</v>
      </c>
      <c r="E39" s="205">
        <v>14.85</v>
      </c>
      <c r="F39" s="205">
        <v>12.25</v>
      </c>
      <c r="G39" s="205"/>
      <c r="H39" s="205">
        <v>17.13</v>
      </c>
      <c r="I39" s="205"/>
      <c r="J39" s="206"/>
      <c r="K39" s="207"/>
      <c r="L39" s="207"/>
      <c r="M39" s="208"/>
      <c r="N39" s="209"/>
      <c r="O39" s="209"/>
      <c r="P39" s="209"/>
      <c r="Q39" s="209"/>
      <c r="R39" s="209"/>
    </row>
    <row r="40" spans="1:18" x14ac:dyDescent="0.25">
      <c r="A40" s="195" t="s">
        <v>292</v>
      </c>
      <c r="B40" s="196">
        <v>2016</v>
      </c>
      <c r="C40" s="197">
        <v>12.077999999999999</v>
      </c>
      <c r="D40" s="197">
        <v>17.109000000000002</v>
      </c>
      <c r="E40" s="197">
        <v>13.962999999999999</v>
      </c>
      <c r="F40" s="197">
        <v>11.513</v>
      </c>
      <c r="G40" s="197">
        <v>21.864999999999998</v>
      </c>
      <c r="H40" s="197"/>
      <c r="I40" s="197"/>
      <c r="J40" s="198"/>
      <c r="K40" s="199"/>
      <c r="L40" s="199"/>
      <c r="M40" s="200"/>
      <c r="N40" s="201"/>
      <c r="O40" s="201"/>
      <c r="P40" s="201"/>
      <c r="Q40" s="201"/>
      <c r="R40" s="201"/>
    </row>
    <row r="41" spans="1:18" x14ac:dyDescent="0.25">
      <c r="A41" s="203" t="s">
        <v>292</v>
      </c>
      <c r="B41" s="204">
        <v>2017</v>
      </c>
      <c r="C41" s="205">
        <v>12.682</v>
      </c>
      <c r="D41" s="205">
        <v>17.965</v>
      </c>
      <c r="E41" s="205">
        <v>14.661</v>
      </c>
      <c r="F41" s="205">
        <v>12.089</v>
      </c>
      <c r="G41" s="205">
        <v>22.957999999999998</v>
      </c>
      <c r="H41" s="205">
        <v>16.908999999999999</v>
      </c>
      <c r="I41" s="205">
        <v>20.478000000000002</v>
      </c>
      <c r="J41" s="206">
        <v>22.957999999999998</v>
      </c>
      <c r="K41" s="207"/>
      <c r="L41" s="207"/>
      <c r="M41" s="208"/>
      <c r="N41" s="209"/>
      <c r="O41" s="209"/>
      <c r="P41" s="209"/>
      <c r="Q41" s="209"/>
      <c r="R41" s="209"/>
    </row>
    <row r="42" spans="1:18" x14ac:dyDescent="0.25">
      <c r="A42" s="195" t="s">
        <v>293</v>
      </c>
      <c r="B42" s="196">
        <v>2016</v>
      </c>
      <c r="C42" s="197">
        <v>40.631999999999998</v>
      </c>
      <c r="D42" s="197"/>
      <c r="E42" s="197"/>
      <c r="F42" s="197"/>
      <c r="G42" s="197"/>
      <c r="H42" s="197"/>
      <c r="I42" s="197"/>
      <c r="J42" s="198"/>
      <c r="K42" s="212" t="e">
        <v>#DIV/0!</v>
      </c>
      <c r="L42" s="212" t="e">
        <v>#DIV/0!</v>
      </c>
      <c r="M42" s="213"/>
      <c r="N42" s="214"/>
      <c r="O42" s="214"/>
      <c r="P42" s="214"/>
      <c r="Q42" s="214"/>
      <c r="R42" s="214"/>
    </row>
    <row r="43" spans="1:18" x14ac:dyDescent="0.25">
      <c r="A43" s="203" t="s">
        <v>293</v>
      </c>
      <c r="B43" s="204">
        <v>2017</v>
      </c>
      <c r="C43" s="205">
        <v>43.679000000000002</v>
      </c>
      <c r="D43" s="205"/>
      <c r="E43" s="205"/>
      <c r="F43" s="205"/>
      <c r="G43" s="205"/>
      <c r="H43" s="205"/>
      <c r="I43" s="205"/>
      <c r="J43" s="206"/>
      <c r="K43" s="215">
        <v>36.091873900293258</v>
      </c>
      <c r="L43" s="215">
        <v>35.837272353323229</v>
      </c>
      <c r="M43" s="216">
        <v>675330</v>
      </c>
      <c r="N43" s="217">
        <v>155</v>
      </c>
      <c r="O43" s="217">
        <v>282</v>
      </c>
      <c r="P43" s="217">
        <v>267</v>
      </c>
      <c r="Q43" s="217">
        <v>462</v>
      </c>
      <c r="R43" s="217">
        <v>447</v>
      </c>
    </row>
    <row r="44" spans="1:18" x14ac:dyDescent="0.25">
      <c r="A44" s="195" t="s">
        <v>294</v>
      </c>
      <c r="B44" s="196">
        <v>2016</v>
      </c>
      <c r="C44" s="197"/>
      <c r="D44" s="197"/>
      <c r="E44" s="197"/>
      <c r="F44" s="197"/>
      <c r="G44" s="197"/>
      <c r="H44" s="197"/>
      <c r="I44" s="197"/>
      <c r="J44" s="198"/>
      <c r="K44" s="199"/>
      <c r="L44" s="199"/>
      <c r="M44" s="200"/>
      <c r="N44" s="201"/>
      <c r="O44" s="201"/>
      <c r="P44" s="201"/>
      <c r="Q44" s="201"/>
      <c r="R44" s="201"/>
    </row>
    <row r="45" spans="1:18" x14ac:dyDescent="0.25">
      <c r="A45" s="203" t="s">
        <v>294</v>
      </c>
      <c r="B45" s="204">
        <v>2017</v>
      </c>
      <c r="C45" s="205"/>
      <c r="D45" s="205"/>
      <c r="E45" s="205"/>
      <c r="F45" s="205"/>
      <c r="G45" s="205"/>
      <c r="H45" s="205"/>
      <c r="I45" s="205"/>
      <c r="J45" s="206"/>
      <c r="K45" s="207"/>
      <c r="L45" s="207"/>
      <c r="M45" s="208"/>
      <c r="N45" s="209"/>
      <c r="O45" s="209"/>
      <c r="P45" s="209"/>
      <c r="Q45" s="209"/>
      <c r="R45" s="209"/>
    </row>
    <row r="46" spans="1:18" x14ac:dyDescent="0.25">
      <c r="A46" s="195" t="s">
        <v>295</v>
      </c>
      <c r="B46" s="196">
        <v>2016</v>
      </c>
      <c r="C46" s="197">
        <v>30.11</v>
      </c>
      <c r="D46" s="197"/>
      <c r="E46" s="197"/>
      <c r="F46" s="197"/>
      <c r="G46" s="197"/>
      <c r="H46" s="197"/>
      <c r="I46" s="197"/>
      <c r="J46" s="198"/>
      <c r="K46" s="212" t="e">
        <v>#DIV/0!</v>
      </c>
      <c r="L46" s="212" t="e">
        <v>#DIV/0!</v>
      </c>
      <c r="M46" s="213"/>
      <c r="N46" s="214"/>
      <c r="O46" s="214"/>
      <c r="P46" s="214"/>
      <c r="Q46" s="214"/>
      <c r="R46" s="214"/>
    </row>
    <row r="47" spans="1:18" x14ac:dyDescent="0.25">
      <c r="A47" s="203" t="s">
        <v>295</v>
      </c>
      <c r="B47" s="204">
        <v>2017</v>
      </c>
      <c r="C47" s="205">
        <v>32.368000000000002</v>
      </c>
      <c r="D47" s="205"/>
      <c r="E47" s="205"/>
      <c r="F47" s="205"/>
      <c r="G47" s="205"/>
      <c r="H47" s="205"/>
      <c r="I47" s="205"/>
      <c r="J47" s="206"/>
      <c r="K47" s="215">
        <v>31.519839259084847</v>
      </c>
      <c r="L47" s="215">
        <v>43.415918882648235</v>
      </c>
      <c r="M47" s="216">
        <v>675330</v>
      </c>
      <c r="N47" s="217">
        <v>155</v>
      </c>
      <c r="O47" s="217">
        <v>225.6</v>
      </c>
      <c r="P47" s="217">
        <v>213.6</v>
      </c>
      <c r="Q47" s="217">
        <v>369.9</v>
      </c>
      <c r="R47" s="217">
        <v>259.60000000000002</v>
      </c>
    </row>
  </sheetData>
  <sheetProtection password="F4BB" sheet="1" objects="1" scenarios="1" formatCells="0" formatColumns="0"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Comparative Tariffs</vt:lpstr>
      <vt:lpstr>RCFs</vt:lpstr>
      <vt:lpstr>'Comparative Tariffs'!Print_Area</vt:lpstr>
      <vt:lpstr>'Comparative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Windows User</cp:lastModifiedBy>
  <cp:lastPrinted>2017-01-12T09:09:28Z</cp:lastPrinted>
  <dcterms:created xsi:type="dcterms:W3CDTF">2007-01-02T12:57:15Z</dcterms:created>
  <dcterms:modified xsi:type="dcterms:W3CDTF">2017-01-12T10:55:52Z</dcterms:modified>
</cp:coreProperties>
</file>