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480" windowHeight="10845"/>
  </bookViews>
  <sheets>
    <sheet name="Radiography" sheetId="1" r:id="rId1"/>
  </sheets>
  <externalReferences>
    <externalReference r:id="rId2"/>
  </externalReferences>
  <definedNames>
    <definedName name="PredDLR">[1]Parameters!$C$45</definedName>
    <definedName name="PredOHR">[1]Parameters!$C$38</definedName>
    <definedName name="_xlnm.Print_Area" localSheetId="0">Radiography!$A$1:$O$204</definedName>
    <definedName name="_xlnm.Print_Titles" localSheetId="0">Radiography!$A:$E,Radiography!$1:$7</definedName>
    <definedName name="VAT">[1]Parameters!$C$20</definedName>
  </definedNames>
  <calcPr calcId="145621"/>
</workbook>
</file>

<file path=xl/calcChain.xml><?xml version="1.0" encoding="utf-8"?>
<calcChain xmlns="http://schemas.openxmlformats.org/spreadsheetml/2006/main">
  <c r="L165" i="1" l="1"/>
  <c r="N165" i="1"/>
  <c r="N164" i="1"/>
  <c r="L164" i="1"/>
  <c r="N158" i="1"/>
  <c r="L158" i="1"/>
  <c r="N157" i="1"/>
  <c r="L157" i="1"/>
  <c r="N156" i="1"/>
  <c r="L156" i="1"/>
  <c r="N155" i="1"/>
  <c r="L155" i="1"/>
  <c r="N154" i="1"/>
  <c r="L154" i="1"/>
  <c r="N153" i="1"/>
  <c r="L153" i="1"/>
  <c r="N152" i="1"/>
  <c r="L152" i="1"/>
  <c r="N151" i="1"/>
  <c r="L151" i="1"/>
  <c r="N150" i="1"/>
  <c r="L150" i="1"/>
  <c r="N149" i="1"/>
  <c r="L149" i="1"/>
  <c r="N148" i="1"/>
  <c r="L148" i="1"/>
  <c r="N147" i="1"/>
  <c r="L147" i="1"/>
  <c r="N146" i="1"/>
  <c r="L146" i="1"/>
  <c r="N145" i="1"/>
  <c r="L145" i="1"/>
  <c r="N144" i="1"/>
  <c r="L144" i="1"/>
  <c r="N143" i="1"/>
  <c r="L143" i="1"/>
  <c r="N137" i="1"/>
  <c r="L137" i="1"/>
  <c r="N136" i="1"/>
  <c r="L136" i="1"/>
  <c r="N135" i="1"/>
  <c r="L135" i="1"/>
  <c r="N134" i="1"/>
  <c r="L134" i="1"/>
  <c r="N133" i="1"/>
  <c r="L133" i="1"/>
  <c r="N132" i="1"/>
  <c r="L132" i="1"/>
  <c r="N131" i="1"/>
  <c r="L131" i="1"/>
  <c r="N130" i="1"/>
  <c r="L130" i="1"/>
  <c r="N124" i="1"/>
  <c r="L124" i="1"/>
  <c r="N123" i="1"/>
  <c r="L123" i="1"/>
  <c r="N122" i="1"/>
  <c r="L122" i="1"/>
  <c r="N121" i="1"/>
  <c r="L121" i="1"/>
  <c r="N120" i="1"/>
  <c r="L120" i="1"/>
  <c r="N119" i="1"/>
  <c r="L119" i="1"/>
  <c r="N112" i="1"/>
  <c r="L112" i="1"/>
  <c r="N111" i="1"/>
  <c r="L111" i="1"/>
  <c r="N110" i="1"/>
  <c r="L110" i="1"/>
  <c r="N107" i="1"/>
  <c r="L107" i="1"/>
  <c r="N106" i="1"/>
  <c r="L106" i="1"/>
  <c r="N105" i="1"/>
  <c r="L105" i="1"/>
  <c r="N104" i="1"/>
  <c r="L104" i="1"/>
  <c r="N101" i="1"/>
  <c r="L101" i="1"/>
  <c r="N100" i="1"/>
  <c r="L100" i="1"/>
  <c r="N99" i="1"/>
  <c r="L99" i="1"/>
  <c r="N96" i="1"/>
  <c r="L96" i="1"/>
  <c r="N95" i="1"/>
  <c r="L95" i="1"/>
  <c r="N92" i="1"/>
  <c r="L92" i="1"/>
  <c r="N91" i="1"/>
  <c r="L91" i="1"/>
  <c r="N90" i="1"/>
  <c r="L90" i="1"/>
  <c r="N89" i="1"/>
  <c r="L89" i="1"/>
  <c r="N88" i="1"/>
  <c r="L88" i="1"/>
  <c r="N85" i="1"/>
  <c r="L85" i="1"/>
  <c r="N84" i="1"/>
  <c r="L84" i="1"/>
  <c r="N83" i="1"/>
  <c r="L83" i="1"/>
  <c r="N82" i="1"/>
  <c r="L82" i="1"/>
  <c r="N81" i="1"/>
  <c r="L81" i="1"/>
  <c r="N78" i="1"/>
  <c r="L78" i="1"/>
  <c r="N77" i="1"/>
  <c r="L77" i="1"/>
  <c r="N76" i="1"/>
  <c r="L76" i="1"/>
  <c r="N75" i="1"/>
  <c r="L75" i="1"/>
  <c r="N74" i="1"/>
  <c r="L74" i="1"/>
  <c r="N73" i="1"/>
  <c r="L73" i="1"/>
  <c r="N72" i="1"/>
  <c r="L72" i="1"/>
  <c r="N69" i="1"/>
  <c r="L69" i="1"/>
  <c r="N68" i="1"/>
  <c r="L68" i="1"/>
  <c r="N67" i="1"/>
  <c r="L67" i="1"/>
  <c r="N66" i="1"/>
  <c r="L66" i="1"/>
  <c r="N65" i="1"/>
  <c r="L65" i="1"/>
  <c r="N64" i="1"/>
  <c r="L64" i="1"/>
  <c r="N63" i="1"/>
  <c r="L63" i="1"/>
  <c r="N62" i="1"/>
  <c r="L62" i="1"/>
  <c r="N61" i="1"/>
  <c r="L61" i="1"/>
  <c r="N58" i="1"/>
  <c r="L58" i="1"/>
  <c r="N57" i="1"/>
  <c r="L57" i="1"/>
  <c r="N56" i="1"/>
  <c r="L56" i="1"/>
  <c r="N55" i="1"/>
  <c r="L55" i="1"/>
  <c r="N54" i="1"/>
  <c r="L54" i="1"/>
  <c r="N53" i="1"/>
  <c r="L53" i="1"/>
  <c r="N52" i="1"/>
  <c r="L52" i="1"/>
  <c r="N51" i="1"/>
  <c r="L51" i="1"/>
  <c r="N50" i="1"/>
  <c r="L50" i="1"/>
  <c r="N49" i="1"/>
  <c r="L49" i="1"/>
  <c r="N48" i="1"/>
  <c r="L48" i="1"/>
  <c r="N45" i="1"/>
  <c r="L45" i="1"/>
  <c r="N44" i="1"/>
  <c r="L44" i="1"/>
  <c r="N43" i="1"/>
  <c r="L43" i="1"/>
  <c r="N42" i="1"/>
  <c r="L42" i="1"/>
  <c r="N41" i="1"/>
  <c r="L41" i="1"/>
  <c r="N40" i="1"/>
  <c r="L40" i="1"/>
  <c r="N37" i="1"/>
  <c r="L37" i="1"/>
  <c r="N34" i="1"/>
  <c r="L34" i="1"/>
  <c r="N35" i="1"/>
  <c r="L35" i="1"/>
  <c r="N33" i="1"/>
  <c r="L33" i="1"/>
  <c r="N30" i="1"/>
  <c r="L30" i="1"/>
  <c r="N29" i="1"/>
  <c r="L29" i="1"/>
  <c r="N28" i="1"/>
  <c r="L28" i="1"/>
  <c r="N27" i="1"/>
  <c r="L27" i="1"/>
  <c r="N24" i="1"/>
  <c r="L24" i="1"/>
  <c r="N23" i="1"/>
  <c r="L23" i="1"/>
  <c r="N22" i="1"/>
  <c r="L22" i="1"/>
  <c r="N21" i="1"/>
  <c r="L21" i="1"/>
  <c r="N20" i="1"/>
  <c r="L20" i="1"/>
  <c r="N19" i="1"/>
  <c r="L19" i="1"/>
  <c r="N18" i="1"/>
  <c r="L18" i="1"/>
  <c r="N17" i="1"/>
  <c r="L17" i="1"/>
  <c r="H165" i="1" l="1"/>
  <c r="H164" i="1"/>
  <c r="H158" i="1"/>
  <c r="H157" i="1"/>
  <c r="H156" i="1"/>
  <c r="H155" i="1"/>
  <c r="H154" i="1"/>
  <c r="H153" i="1"/>
  <c r="H152" i="1"/>
  <c r="H151" i="1"/>
  <c r="H150" i="1"/>
  <c r="H149" i="1"/>
  <c r="H148" i="1"/>
  <c r="H147" i="1"/>
  <c r="H146" i="1"/>
  <c r="H145" i="1"/>
  <c r="H144" i="1"/>
  <c r="H143" i="1"/>
  <c r="H137" i="1"/>
  <c r="H136" i="1"/>
  <c r="H135" i="1"/>
  <c r="H134" i="1"/>
  <c r="H133" i="1"/>
  <c r="H132" i="1"/>
  <c r="H131" i="1"/>
  <c r="H130" i="1"/>
  <c r="H124" i="1"/>
  <c r="H123" i="1"/>
  <c r="H122" i="1"/>
  <c r="H121" i="1"/>
  <c r="H120" i="1"/>
  <c r="H119" i="1"/>
  <c r="H112" i="1"/>
  <c r="H111" i="1"/>
  <c r="H110" i="1"/>
  <c r="H107" i="1"/>
  <c r="H106" i="1"/>
  <c r="H105" i="1"/>
  <c r="H104" i="1"/>
  <c r="H101" i="1"/>
  <c r="H100" i="1"/>
  <c r="H99" i="1"/>
  <c r="H96" i="1"/>
  <c r="H95" i="1"/>
  <c r="H92" i="1"/>
  <c r="H91" i="1"/>
  <c r="H90" i="1"/>
  <c r="H89" i="1"/>
  <c r="H88" i="1"/>
  <c r="H85" i="1"/>
  <c r="H84" i="1"/>
  <c r="H83" i="1"/>
  <c r="H82" i="1"/>
  <c r="H81" i="1"/>
  <c r="H78" i="1"/>
  <c r="H77" i="1"/>
  <c r="H76" i="1"/>
  <c r="H75" i="1"/>
  <c r="H74" i="1"/>
  <c r="H73" i="1"/>
  <c r="H72" i="1"/>
  <c r="H69" i="1"/>
  <c r="H68" i="1"/>
  <c r="H67" i="1"/>
  <c r="H66" i="1"/>
  <c r="H65" i="1"/>
  <c r="H64" i="1"/>
  <c r="H63" i="1"/>
  <c r="H62" i="1"/>
  <c r="H61" i="1"/>
  <c r="H58" i="1"/>
  <c r="H57" i="1"/>
  <c r="H56" i="1"/>
  <c r="H55" i="1"/>
  <c r="H54" i="1"/>
  <c r="H53" i="1"/>
  <c r="H52" i="1"/>
  <c r="H51" i="1"/>
  <c r="H50" i="1"/>
  <c r="H49" i="1"/>
  <c r="H48" i="1"/>
  <c r="H40" i="1"/>
  <c r="H45" i="1"/>
  <c r="H44" i="1"/>
  <c r="H43" i="1"/>
  <c r="H42" i="1"/>
  <c r="H41" i="1"/>
  <c r="H37" i="1"/>
  <c r="H35" i="1"/>
  <c r="H34" i="1"/>
  <c r="H33" i="1"/>
  <c r="H30" i="1"/>
  <c r="H29" i="1"/>
  <c r="H28" i="1"/>
  <c r="H27" i="1"/>
  <c r="H24" i="1"/>
  <c r="H23" i="1"/>
  <c r="H22" i="1"/>
  <c r="H21" i="1"/>
  <c r="H20" i="1"/>
  <c r="H19" i="1"/>
  <c r="H18" i="1"/>
  <c r="H17" i="1"/>
  <c r="O139" i="1" l="1"/>
  <c r="N139" i="1" s="1"/>
  <c r="M139" i="1" s="1"/>
  <c r="L139" i="1" s="1"/>
  <c r="K139" i="1" s="1"/>
  <c r="J139" i="1" s="1"/>
  <c r="G9" i="1"/>
  <c r="N127" i="1"/>
  <c r="N9" i="1"/>
  <c r="L127" i="1"/>
  <c r="L9" i="1"/>
  <c r="J165" i="1"/>
  <c r="J164" i="1"/>
  <c r="J158" i="1"/>
  <c r="J157" i="1"/>
  <c r="J156" i="1"/>
  <c r="J155" i="1"/>
  <c r="J154" i="1"/>
  <c r="J153" i="1"/>
  <c r="J152" i="1"/>
  <c r="J151" i="1"/>
  <c r="J150" i="1"/>
  <c r="J149" i="1"/>
  <c r="J148" i="1"/>
  <c r="J147" i="1"/>
  <c r="J146" i="1"/>
  <c r="J145" i="1"/>
  <c r="J144" i="1"/>
  <c r="J143" i="1"/>
  <c r="J137" i="1"/>
  <c r="J136" i="1"/>
  <c r="J135" i="1"/>
  <c r="J134" i="1"/>
  <c r="J133" i="1"/>
  <c r="J132" i="1"/>
  <c r="J131" i="1"/>
  <c r="J130" i="1"/>
  <c r="J127" i="1"/>
  <c r="J124" i="1"/>
  <c r="J123" i="1"/>
  <c r="J122" i="1"/>
  <c r="J121" i="1"/>
  <c r="J120" i="1"/>
  <c r="J119" i="1"/>
  <c r="J112" i="1"/>
  <c r="J111" i="1"/>
  <c r="J110" i="1"/>
  <c r="J107" i="1"/>
  <c r="J106" i="1"/>
  <c r="J105" i="1"/>
  <c r="J104" i="1"/>
  <c r="J101" i="1"/>
  <c r="J100" i="1"/>
  <c r="J99" i="1"/>
  <c r="J96" i="1"/>
  <c r="J95" i="1"/>
  <c r="J92" i="1"/>
  <c r="J91" i="1"/>
  <c r="J90" i="1"/>
  <c r="J89" i="1"/>
  <c r="J88" i="1"/>
  <c r="J85" i="1"/>
  <c r="J84" i="1"/>
  <c r="J83" i="1"/>
  <c r="J82" i="1"/>
  <c r="J81" i="1"/>
  <c r="J78" i="1"/>
  <c r="J77" i="1"/>
  <c r="J76" i="1"/>
  <c r="J75" i="1"/>
  <c r="J74" i="1"/>
  <c r="J73" i="1"/>
  <c r="J72" i="1"/>
  <c r="J69" i="1"/>
  <c r="J68" i="1"/>
  <c r="J67" i="1"/>
  <c r="J66" i="1"/>
  <c r="J65" i="1"/>
  <c r="J64" i="1"/>
  <c r="J63" i="1"/>
  <c r="J62" i="1"/>
  <c r="J61" i="1"/>
  <c r="J58" i="1"/>
  <c r="J57" i="1"/>
  <c r="J56" i="1"/>
  <c r="J55" i="1"/>
  <c r="J54" i="1"/>
  <c r="J53" i="1"/>
  <c r="J52" i="1"/>
  <c r="J51" i="1"/>
  <c r="J50" i="1"/>
  <c r="J49" i="1"/>
  <c r="J48" i="1"/>
  <c r="J45" i="1"/>
  <c r="J44" i="1"/>
  <c r="J43" i="1"/>
  <c r="J42" i="1"/>
  <c r="J41" i="1"/>
  <c r="J40" i="1"/>
  <c r="J37" i="1"/>
  <c r="J35" i="1"/>
  <c r="J34" i="1"/>
  <c r="J33" i="1"/>
  <c r="J30" i="1"/>
  <c r="J29" i="1"/>
  <c r="J28" i="1"/>
  <c r="J27" i="1"/>
  <c r="J24" i="1"/>
  <c r="J23" i="1"/>
  <c r="J22" i="1"/>
  <c r="J21" i="1"/>
  <c r="J20" i="1"/>
  <c r="J19" i="1"/>
  <c r="J18" i="1"/>
  <c r="J17" i="1"/>
  <c r="J9" i="1"/>
  <c r="G165" i="1"/>
  <c r="G164" i="1"/>
  <c r="G158" i="1"/>
  <c r="G157" i="1"/>
  <c r="G156" i="1"/>
  <c r="G155" i="1"/>
  <c r="G154" i="1"/>
  <c r="G153" i="1"/>
  <c r="G152" i="1"/>
  <c r="G151" i="1"/>
  <c r="G150" i="1"/>
  <c r="G149" i="1"/>
  <c r="G148" i="1"/>
  <c r="G147" i="1"/>
  <c r="G146" i="1"/>
  <c r="G145" i="1"/>
  <c r="G144" i="1"/>
  <c r="G143" i="1"/>
  <c r="G137" i="1"/>
  <c r="G136" i="1"/>
  <c r="G135" i="1"/>
  <c r="G134" i="1"/>
  <c r="G133" i="1"/>
  <c r="G132" i="1"/>
  <c r="G131" i="1"/>
  <c r="G130" i="1"/>
  <c r="G124" i="1"/>
  <c r="G123" i="1"/>
  <c r="G122" i="1"/>
  <c r="G121" i="1"/>
  <c r="G120" i="1"/>
  <c r="G119" i="1"/>
  <c r="G112" i="1"/>
  <c r="G111" i="1"/>
  <c r="G110" i="1"/>
  <c r="G107" i="1"/>
  <c r="G106" i="1"/>
  <c r="G105" i="1"/>
  <c r="G104" i="1"/>
  <c r="G101" i="1"/>
  <c r="G100" i="1"/>
  <c r="G99" i="1"/>
  <c r="G96" i="1"/>
  <c r="G95" i="1"/>
  <c r="G92" i="1"/>
  <c r="G91" i="1"/>
  <c r="G90" i="1"/>
  <c r="G89" i="1"/>
  <c r="G88" i="1"/>
  <c r="G85" i="1"/>
  <c r="G84" i="1"/>
  <c r="G83" i="1"/>
  <c r="G82" i="1"/>
  <c r="G81" i="1"/>
  <c r="G78" i="1"/>
  <c r="G77" i="1"/>
  <c r="G76" i="1"/>
  <c r="G75" i="1"/>
  <c r="G74" i="1"/>
  <c r="G73" i="1"/>
  <c r="G72" i="1"/>
  <c r="G69" i="1"/>
  <c r="G68" i="1"/>
  <c r="G67" i="1"/>
  <c r="G66" i="1"/>
  <c r="G65" i="1"/>
  <c r="G64" i="1"/>
  <c r="G63" i="1"/>
  <c r="G62" i="1"/>
  <c r="G61" i="1"/>
  <c r="G58" i="1"/>
  <c r="G57" i="1"/>
  <c r="G56" i="1"/>
  <c r="G55" i="1"/>
  <c r="G54" i="1"/>
  <c r="G53" i="1"/>
  <c r="G52" i="1"/>
  <c r="G51" i="1"/>
  <c r="G50" i="1"/>
  <c r="G49" i="1"/>
  <c r="G48" i="1"/>
  <c r="G45" i="1"/>
  <c r="G44" i="1"/>
  <c r="G43" i="1"/>
  <c r="G42" i="1"/>
  <c r="G41" i="1"/>
  <c r="G40" i="1"/>
  <c r="G37" i="1"/>
  <c r="G35" i="1"/>
  <c r="G34" i="1"/>
  <c r="G33" i="1"/>
  <c r="G30" i="1"/>
  <c r="G29" i="1"/>
  <c r="G28" i="1"/>
  <c r="G27" i="1"/>
  <c r="G24" i="1"/>
  <c r="G23" i="1"/>
  <c r="G22" i="1"/>
  <c r="G21" i="1"/>
  <c r="G20" i="1"/>
  <c r="G19" i="1"/>
  <c r="G18" i="1"/>
  <c r="G17" i="1"/>
  <c r="I179" i="1" l="1"/>
  <c r="I181" i="1"/>
  <c r="I168" i="1"/>
  <c r="I180" i="1"/>
  <c r="I178" i="1"/>
  <c r="I177" i="1"/>
  <c r="I176" i="1"/>
  <c r="I175" i="1"/>
  <c r="I174" i="1"/>
  <c r="I173" i="1"/>
  <c r="I172" i="1"/>
  <c r="I171" i="1"/>
  <c r="I170" i="1"/>
  <c r="I169" i="1"/>
  <c r="H9" i="1" l="1"/>
</calcChain>
</file>

<file path=xl/sharedStrings.xml><?xml version="1.0" encoding="utf-8"?>
<sst xmlns="http://schemas.openxmlformats.org/spreadsheetml/2006/main" count="699" uniqueCount="335">
  <si>
    <t>Code</t>
  </si>
  <si>
    <t>Terminology</t>
  </si>
  <si>
    <t>Average Duration Professional</t>
  </si>
  <si>
    <t>Units</t>
  </si>
  <si>
    <t>R</t>
  </si>
  <si>
    <t>Disclaimer:</t>
  </si>
  <si>
    <t>HealthMan RCF</t>
  </si>
  <si>
    <t>DH
RCF</t>
  </si>
  <si>
    <t>Note:</t>
  </si>
  <si>
    <t xml:space="preserve">The above schedule is based on information avaiable to HealthMan and HealthMan will NOT be held responsible for any losses incurred by practitioners resulting from the use of this schedule. </t>
  </si>
  <si>
    <t>GEMS RCF</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</si>
  <si>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</si>
  <si>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</si>
  <si>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</si>
  <si>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</si>
  <si>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</si>
  <si>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</si>
  <si>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</si>
  <si>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</si>
  <si>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</si>
  <si>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</si>
  <si>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2. Tariffs may differ due to rounding</t>
  </si>
  <si>
    <t xml:space="preserve"> HealthMan Private Tariff 
(VAT Incl)</t>
  </si>
  <si>
    <t xml:space="preserve">            Discovery Tariffs     (VAT Incl)</t>
  </si>
  <si>
    <t xml:space="preserve">                       GEMS Tariffs               (VAT Incl)</t>
  </si>
  <si>
    <t>KeyHealth
(VAT Incl)</t>
  </si>
  <si>
    <t>KeyHealth
RCF</t>
  </si>
  <si>
    <t>Medihelp 
RCF</t>
  </si>
  <si>
    <t/>
  </si>
  <si>
    <t>MODIFIERS</t>
  </si>
  <si>
    <t>0001</t>
  </si>
  <si>
    <t>The specified call-out fee may be charged for any bona-fide, justifiable emergency occurring at any hour which requires the practitioner to travel to the patient. Individual medical schemes may require a motivation to accompany the claim.</t>
  </si>
  <si>
    <t>0021</t>
  </si>
  <si>
    <t>Services rendered to hospital patients: Quote modifier 0021 on all accounts for services performed on hospital or day clinic patients.</t>
  </si>
  <si>
    <t>0080</t>
  </si>
  <si>
    <t>Multiple examinations: Full fees</t>
  </si>
  <si>
    <t>0081</t>
  </si>
  <si>
    <t>Repeat examinations: No reduction</t>
  </si>
  <si>
    <t>0084</t>
  </si>
  <si>
    <t>Films should be charged under code 300.</t>
  </si>
  <si>
    <t>1</t>
  </si>
  <si>
    <t>SKELETON</t>
  </si>
  <si>
    <t>1.1</t>
  </si>
  <si>
    <t>LIMBS</t>
  </si>
  <si>
    <t>001</t>
  </si>
  <si>
    <t>Finger, toe</t>
  </si>
  <si>
    <t>003</t>
  </si>
  <si>
    <t>Limb per region, e.g. shoulder, elbow, knee, foot, hand, wrist or ankle (an adjacent part which does not require an additional set of views should not be added, e.g. wrist or hand)</t>
  </si>
  <si>
    <t>005</t>
  </si>
  <si>
    <t>Smith-Petersen or equivalent control, in theatre</t>
  </si>
  <si>
    <t>007</t>
  </si>
  <si>
    <t>Stress studies, e.g. joint</t>
  </si>
  <si>
    <t>009</t>
  </si>
  <si>
    <t>Length studies per right and left pair of long bones</t>
  </si>
  <si>
    <t>011</t>
  </si>
  <si>
    <t>Skeletal survey under 5 years</t>
  </si>
  <si>
    <t>013</t>
  </si>
  <si>
    <t>Skeletal survey over 5 years</t>
  </si>
  <si>
    <t>015</t>
  </si>
  <si>
    <t>Arthrography per joint</t>
  </si>
  <si>
    <t>1.2</t>
  </si>
  <si>
    <t>SPINAL COLUMN</t>
  </si>
  <si>
    <t>017</t>
  </si>
  <si>
    <t>Per region, e.g. cervical, sacral, coccygeal, one region thoracic</t>
  </si>
  <si>
    <t>021</t>
  </si>
  <si>
    <t>Stress studies</t>
  </si>
  <si>
    <t>025</t>
  </si>
  <si>
    <t>Scoliosis studies</t>
  </si>
  <si>
    <t>027</t>
  </si>
  <si>
    <t>Pelvis (sacro-iliac or hip joints only to be added where an extra set of views is required)</t>
  </si>
  <si>
    <t>MYELOGRAPHY</t>
  </si>
  <si>
    <t>029</t>
  </si>
  <si>
    <t>Lumbar</t>
  </si>
  <si>
    <t>031</t>
  </si>
  <si>
    <t>Thoracic</t>
  </si>
  <si>
    <t>033</t>
  </si>
  <si>
    <t>Cervical</t>
  </si>
  <si>
    <t>035</t>
  </si>
  <si>
    <t>Multiple (lumbar, thoracic, cervical): Same fee as for first segment (no additional introduction of contrast medium)</t>
  </si>
  <si>
    <t>037</t>
  </si>
  <si>
    <t>Discography</t>
  </si>
  <si>
    <t>1.3</t>
  </si>
  <si>
    <t>SKULL</t>
  </si>
  <si>
    <t>039</t>
  </si>
  <si>
    <t>Skull studies</t>
  </si>
  <si>
    <t>041</t>
  </si>
  <si>
    <t>Paranasal sinuses</t>
  </si>
  <si>
    <t>043</t>
  </si>
  <si>
    <t>Facial bones and/or orbits</t>
  </si>
  <si>
    <t>045</t>
  </si>
  <si>
    <t>Mandible</t>
  </si>
  <si>
    <t>047</t>
  </si>
  <si>
    <t>Nasal bone</t>
  </si>
  <si>
    <t>049</t>
  </si>
  <si>
    <t>Mastoid: Bilateral</t>
  </si>
  <si>
    <t>TEETH</t>
  </si>
  <si>
    <t>051</t>
  </si>
  <si>
    <t>One quadrant</t>
  </si>
  <si>
    <t>053</t>
  </si>
  <si>
    <t>Two quadrants</t>
  </si>
  <si>
    <t>055</t>
  </si>
  <si>
    <t>Full mouth</t>
  </si>
  <si>
    <t>057</t>
  </si>
  <si>
    <t>Rotation tomography of the teeth and jaws</t>
  </si>
  <si>
    <t>059</t>
  </si>
  <si>
    <t>Temporo-mandibular joints: Per side</t>
  </si>
  <si>
    <t>061</t>
  </si>
  <si>
    <t>Tomography: Per side</t>
  </si>
  <si>
    <t>063</t>
  </si>
  <si>
    <t>Localisation of foreign body in the eye</t>
  </si>
  <si>
    <t>065</t>
  </si>
  <si>
    <t>Ventriculography</t>
  </si>
  <si>
    <t>067</t>
  </si>
  <si>
    <t>Post-nasal studies: Lateral neck</t>
  </si>
  <si>
    <t>069</t>
  </si>
  <si>
    <t>Maxillo-facial cephalometry</t>
  </si>
  <si>
    <t>071</t>
  </si>
  <si>
    <t>Dacryocystography</t>
  </si>
  <si>
    <t>2</t>
  </si>
  <si>
    <t>ALIMENTARY TRACT</t>
  </si>
  <si>
    <t>073</t>
  </si>
  <si>
    <t>Sialography (plus 80% for each additional gland)</t>
  </si>
  <si>
    <t>075</t>
  </si>
  <si>
    <t>Pharynx and oesophagus</t>
  </si>
  <si>
    <t>077</t>
  </si>
  <si>
    <t>Oesophagus, stomach and duodenum (control film of abdomen included) and limited follow through</t>
  </si>
  <si>
    <t>079</t>
  </si>
  <si>
    <t>Small bowel meal (control film of abdomen included, except when part of item 081)</t>
  </si>
  <si>
    <t>081</t>
  </si>
  <si>
    <t>Barium meal and dedicated gastro-intestinal tract follow through (including control film of the abdomen, oesophagus, duodenum, small bowel and colon)</t>
  </si>
  <si>
    <t>083</t>
  </si>
  <si>
    <t>Barium enema (control film of abdomen included)</t>
  </si>
  <si>
    <t>085</t>
  </si>
  <si>
    <t>Biliary tract: ERCP (choledogram and/or pancreatography screening included)</t>
  </si>
  <si>
    <t>087</t>
  </si>
  <si>
    <t>Gastric/oesophageal/duodenal intubation control</t>
  </si>
  <si>
    <t>089</t>
  </si>
  <si>
    <t>Hypotonic duodenography (077 included)</t>
  </si>
  <si>
    <t>3</t>
  </si>
  <si>
    <t>BILIARY TRACT</t>
  </si>
  <si>
    <t>091</t>
  </si>
  <si>
    <t>Oral cholecystography</t>
  </si>
  <si>
    <t>093</t>
  </si>
  <si>
    <t>Intravenous</t>
  </si>
  <si>
    <t>095</t>
  </si>
  <si>
    <t>Operative: First series</t>
  </si>
  <si>
    <t>097</t>
  </si>
  <si>
    <t>Subsequent series</t>
  </si>
  <si>
    <t>099</t>
  </si>
  <si>
    <t>Post-operative: T-tube</t>
  </si>
  <si>
    <t>101</t>
  </si>
  <si>
    <t>Trans-hepatic, percutaneous</t>
  </si>
  <si>
    <t>103</t>
  </si>
  <si>
    <t>Tomography of biliary tract: Add</t>
  </si>
  <si>
    <t>CHEST</t>
  </si>
  <si>
    <t>105</t>
  </si>
  <si>
    <t>Larynx (tomography included)</t>
  </si>
  <si>
    <t>107</t>
  </si>
  <si>
    <t>Chest (item 167 included)</t>
  </si>
  <si>
    <t>109</t>
  </si>
  <si>
    <t>Chest and cardiac studies (item 167 included)</t>
  </si>
  <si>
    <t>111</t>
  </si>
  <si>
    <t>Ribs</t>
  </si>
  <si>
    <t>113</t>
  </si>
  <si>
    <t>Sternum or sterno-clavicular joints</t>
  </si>
  <si>
    <t>BRONCHOGRAPHY</t>
  </si>
  <si>
    <t>115</t>
  </si>
  <si>
    <t>Unilateral</t>
  </si>
  <si>
    <t>117</t>
  </si>
  <si>
    <t>Bilateral</t>
  </si>
  <si>
    <t>119</t>
  </si>
  <si>
    <t>Pleurography</t>
  </si>
  <si>
    <t>121</t>
  </si>
  <si>
    <t>Laryngography</t>
  </si>
  <si>
    <t>123</t>
  </si>
  <si>
    <t>Thoracic inlet</t>
  </si>
  <si>
    <t>5</t>
  </si>
  <si>
    <t>ABDOMEN</t>
  </si>
  <si>
    <t>125</t>
  </si>
  <si>
    <t>Control films of the abdomen (not being part of examination for barium meal, barium enema, pyelogram, cholecystogram, cholangiogram, etc.)</t>
  </si>
  <si>
    <t>127</t>
  </si>
  <si>
    <t>Acute abdomen or equivalent studies</t>
  </si>
  <si>
    <t>6</t>
  </si>
  <si>
    <t>URINARY TRACT</t>
  </si>
  <si>
    <t>129</t>
  </si>
  <si>
    <t>Control film included and bladder views before and after micturition</t>
  </si>
  <si>
    <t>133</t>
  </si>
  <si>
    <t>Waterload test: Add</t>
  </si>
  <si>
    <t>135</t>
  </si>
  <si>
    <t>Cystography only or urethrography only (retrograde)</t>
  </si>
  <si>
    <t>CYSTO-URETHROGRAPHY</t>
  </si>
  <si>
    <t>137</t>
  </si>
  <si>
    <t>Retrograde</t>
  </si>
  <si>
    <t>139</t>
  </si>
  <si>
    <t>Retrograde-prograde pyelography</t>
  </si>
  <si>
    <t>141</t>
  </si>
  <si>
    <t>Aspiration renal cyst</t>
  </si>
  <si>
    <t>143</t>
  </si>
  <si>
    <t>Tomography of renal tract: Add</t>
  </si>
  <si>
    <t>7</t>
  </si>
  <si>
    <t>GYNAECOLOGY AND OBSTETRICS</t>
  </si>
  <si>
    <t>145</t>
  </si>
  <si>
    <t>Pregnancy</t>
  </si>
  <si>
    <t>147</t>
  </si>
  <si>
    <t>Pelvimetry</t>
  </si>
  <si>
    <t>149</t>
  </si>
  <si>
    <t>Hysterosalpingography</t>
  </si>
  <si>
    <t>8</t>
  </si>
  <si>
    <t>TOMOGRAPHY AND CINEMATOGRAPHY</t>
  </si>
  <si>
    <t>151</t>
  </si>
  <si>
    <t>Tomography (conventional except where otherwise specified): Add 100% provided that if it is more than one dimension, fees shall be charged for the additional investigation at 50% of the rate with a maximum of two additional investigations</t>
  </si>
  <si>
    <t>153</t>
  </si>
  <si>
    <t>Tomography (multi-dimensional in motion): Add 150%</t>
  </si>
  <si>
    <t>9</t>
  </si>
  <si>
    <t>COMPUTED TOMOGRAPHY</t>
  </si>
  <si>
    <t>155</t>
  </si>
  <si>
    <t>Head, single examination, full series</t>
  </si>
  <si>
    <t>157</t>
  </si>
  <si>
    <t>Head, repeat examination at the same visit, after contrast, full series</t>
  </si>
  <si>
    <t>159</t>
  </si>
  <si>
    <t>Chest</t>
  </si>
  <si>
    <t>161</t>
  </si>
  <si>
    <t>Abdomen (including base of chest and/or pelvis)</t>
  </si>
  <si>
    <t>163</t>
  </si>
  <si>
    <t>Multiple examinations: For an additional part, the lesser fee shall be reduced to</t>
  </si>
  <si>
    <t>165</t>
  </si>
  <si>
    <t>Limbs and other limited examinations</t>
  </si>
  <si>
    <t>MODIFIER GOVERNING THIS SPECIFIC SECTION OF THE TARIFFS</t>
  </si>
  <si>
    <t>0089</t>
  </si>
  <si>
    <t>The number of sections of each examination and the matrix number must be specified. A full series of sections would be 8 or more for brain examinations, 12 or more for chest examinations, and 16 or more for abdomen examinations. Fees for examinations on a matrix number of less than 250 shall be reduced by 50%</t>
  </si>
  <si>
    <t>10</t>
  </si>
  <si>
    <t>MISCELLANEOUS</t>
  </si>
  <si>
    <t>167</t>
  </si>
  <si>
    <t>Fluoroscopy: Per half hour: Add (not applicable to items 107 and 109)</t>
  </si>
  <si>
    <t>169</t>
  </si>
  <si>
    <t>Where a C-arm portable x-ray unit is used in hospital or theatre: Per half hour: Add</t>
  </si>
  <si>
    <t>171</t>
  </si>
  <si>
    <t>Sinography</t>
  </si>
  <si>
    <t>173</t>
  </si>
  <si>
    <t>Bone densitometry</t>
  </si>
  <si>
    <t>175</t>
  </si>
  <si>
    <t>Mammography: Unilateral or bilateral</t>
  </si>
  <si>
    <t>177</t>
  </si>
  <si>
    <t>Repeat mammography, unilateral or bilateral for localisation of tumour</t>
  </si>
  <si>
    <t>179</t>
  </si>
  <si>
    <t>Attendance at operation in theatre or at radiological procedure performed by a surgeon or physician in x-ray department except 005: Per 1/2 hour: Plus fee for examination performed</t>
  </si>
  <si>
    <t>181</t>
  </si>
  <si>
    <t>Setting of sterile trays</t>
  </si>
  <si>
    <t xml:space="preserve"> Films are to be charged (exclusive of VAT) at net acquisition price plus -_x000D_
_x000D_
* 26% of the net acquisition price where the net acquisition price of that material is less than one hundred rands; and_x000D_
_x000D_
* a maximum of twenty six rands where the net acquisition price of that material is greater than or equal to one hundred rands._x000D_
</t>
  </si>
  <si>
    <t>300</t>
  </si>
  <si>
    <t>X-Ray films</t>
  </si>
  <si>
    <t>ATTENDANCE IN CATHETERISATION LABORATORY</t>
  </si>
  <si>
    <t>Use codes 191 to 193 to charge for radiographer input where that is not included in cath lab facility fee</t>
  </si>
  <si>
    <t>191</t>
  </si>
  <si>
    <t>Preparation in catheterisation laboratory for purposes of cardiac catheterisation and/or invasive intravascular procedures.</t>
  </si>
  <si>
    <t>192</t>
  </si>
  <si>
    <t>Post-processing in catheterisation laboratory for purposes of cardiac catheterisation and/or invasive intravascular procedures</t>
  </si>
  <si>
    <t>193</t>
  </si>
  <si>
    <t>Coronary angiogram per 30 minutes or part thereof provided that such part comprises 50% or more of the time</t>
  </si>
  <si>
    <t>194</t>
  </si>
  <si>
    <t>Right heart investigation of valve and venous system of the right heart</t>
  </si>
  <si>
    <t>195</t>
  </si>
  <si>
    <t>PTCA per 30 minutes or part thereof provided that such part comprises 50% or more of the time</t>
  </si>
  <si>
    <t>196</t>
  </si>
  <si>
    <t>Left heart investigation of valve of the left heart and ventrical</t>
  </si>
  <si>
    <t>197</t>
  </si>
  <si>
    <t>Stent procedure per 30 minutes or part thereof provided that such part comprises 50% or more of the time</t>
  </si>
  <si>
    <t>199</t>
  </si>
  <si>
    <t>Vascular Study per 30 minutes or part thereof provided that such part comprises 50% or more of the time</t>
  </si>
  <si>
    <t>201</t>
  </si>
  <si>
    <t>Temporary pacemaker procedure per 30 minutes or part thereof provided that such part comprises 50% or more of the time</t>
  </si>
  <si>
    <t>203</t>
  </si>
  <si>
    <t>Permanent pacemaker procedure in catheterisation laboratory per 30 minutes or part thereof provided that such part comprises 50% or more of the time</t>
  </si>
  <si>
    <t>205</t>
  </si>
  <si>
    <t>Intra-aortic balloon pump procedure per 30 minutes or part thereof provided that such part comprises 50% or more of the time</t>
  </si>
  <si>
    <t>207</t>
  </si>
  <si>
    <t>Electro-physiological studies per 30 minutes or part thereof provided that such part comprises 50% or more of the time</t>
  </si>
  <si>
    <t>209</t>
  </si>
  <si>
    <t>Bleomycine and other studies per 30 minutes or part thereof provided that such part comprises 50% or more of the time</t>
  </si>
  <si>
    <t>211</t>
  </si>
  <si>
    <t>Intra vascular ultrasound per 30 minutes of part thereof provided that such part comprises 50% or more of the time</t>
  </si>
  <si>
    <t>213</t>
  </si>
  <si>
    <t>Rotablator/Laser procedures per 30 minutes or part thereof provided that such part comprises 50% or more of the time</t>
  </si>
  <si>
    <t>215</t>
  </si>
  <si>
    <t>Embolisation per 30 minutes or part thereof provided that such part comprises 50% or more of the time</t>
  </si>
  <si>
    <t>RULES</t>
  </si>
  <si>
    <t>Z</t>
  </si>
  <si>
    <t>No fee to be subject to more than one reduction</t>
  </si>
  <si>
    <t>11</t>
  </si>
  <si>
    <t>PORTABLE UNIT EXAMINATIONS</t>
  </si>
  <si>
    <t>185</t>
  </si>
  <si>
    <t>Where portable x-ray unit is used in the hospital or theatre: Add</t>
  </si>
  <si>
    <t>187</t>
  </si>
  <si>
    <t>Theatre investigations with fixed installation : Add</t>
  </si>
  <si>
    <t>TBC</t>
  </si>
  <si>
    <t>3615</t>
  </si>
  <si>
    <t>Routine obstetric ultrasound at 10 to 20 weeks gestational age preferable at 10 to 14 weeks gestational age to include nuchal translucency assessment</t>
  </si>
  <si>
    <t>3617</t>
  </si>
  <si>
    <t>Routine obstetric ultrasound at 20 to 24 weeks to include detailed anatomical assessment</t>
  </si>
  <si>
    <t>3618</t>
  </si>
  <si>
    <t>Pelvic organs ultrasound transabdominal probe (this is a gynaecological ultrasound examination and may not be used in pregnancy)</t>
  </si>
  <si>
    <t>3620</t>
  </si>
  <si>
    <t>Cardiac examination plus Doppler colour mapping</t>
  </si>
  <si>
    <t>3621</t>
  </si>
  <si>
    <t>Cardiac examination (MMode)</t>
  </si>
  <si>
    <t>3622</t>
  </si>
  <si>
    <t>Cardiac examination: 2 Dimensional</t>
  </si>
  <si>
    <t>3625</t>
  </si>
  <si>
    <t>Cardiac examinations + doppler</t>
  </si>
  <si>
    <t>3627</t>
  </si>
  <si>
    <t>Ultrasound examination includes whole abdomen and pelvic organs, where pelvic organs are clinically indicated (including liver, gall bladder, spleen, pancreas, abdominal vascular anatomy, para-aortic area, renal tract, pelvic organs)</t>
  </si>
  <si>
    <t>3629</t>
  </si>
  <si>
    <t>High definition (small parts) scan: Thyroid, breast lump, scrotum, etc.</t>
  </si>
  <si>
    <t>3637</t>
  </si>
  <si>
    <t>+ Colour Doppler (may be added onto any other regional exam, but not to be added to items 3605, 5110, 5111, 5112, 5113 or 5114)</t>
  </si>
  <si>
    <t>5100</t>
  </si>
  <si>
    <t>Pelvic organs ultrasound: Transvaginal or trans rectal probe</t>
  </si>
  <si>
    <t>5106</t>
  </si>
  <si>
    <t>Obstetric ultrasound before 10 weeks gestational age for complicated pregnancy i.e. suspected ectopic pregnancy abortion or discrepancy between gestational age and dates. Not to be used for routine diagnosis of pregnancy</t>
  </si>
  <si>
    <t>5107</t>
  </si>
  <si>
    <t>Ultrasound after 24 weeks - motivation required</t>
  </si>
  <si>
    <t>5114</t>
  </si>
  <si>
    <t>Peripheral venous ultrasound vascular study; B mode, pulsed and colour Doppler; in erect and supine position including compression manoeuvres and reflux in superficial and deep systems, bilaterally</t>
  </si>
  <si>
    <t>SONOGRAPHY</t>
  </si>
  <si>
    <t>Medihelp
(VAT Incl)</t>
  </si>
  <si>
    <t>Profmed
(VAT Incl)</t>
  </si>
  <si>
    <t>CWF</t>
  </si>
  <si>
    <t>1. Codes, Descriptors and Unit Values have been extracted from information provided by the Funders</t>
  </si>
  <si>
    <t>3.HealthMan Tariffs can only be determined once a successful detailed cost study has been completed</t>
  </si>
  <si>
    <t>4. Sonography claims and coding may differ from funders other than GEMS</t>
  </si>
  <si>
    <t>5. All Tariffs are inlcusive of VAT</t>
  </si>
  <si>
    <t>CWF = Confirm with Funder</t>
  </si>
  <si>
    <t>TBC = To be Confirmed (Also refer to Note 3)</t>
  </si>
  <si>
    <t>6. Codes other than for Sonography requires your practice prefix "039" before the code</t>
  </si>
  <si>
    <t>HEALTHMAN RADIOGRAPHY &amp; SONOGRAPHY COSTING GUIDE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</si>
</sst>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18" x14ac:knownFonts="1">
    <font>
      <sz val="10"/>
      <name val="Arial"/>
    </font>
    <font>
      <sz val="11"/>
      <color theme="1"/>
      <name val="Calibri"/>
      <family val="2"/>
      <scheme val="minor"/>
    </font>
    <font>
      <sz val="11"/>
      <color theme="1"/>
      <name val="Calibri"/>
      <family val="2"/>
      <scheme val="minor"/>
    </font>
    <font>
      <sz val="10"/>
      <name val="Arial"/>
      <family val="2"/>
    </font>
    <font>
      <b/>
      <sz val="18"/>
      <name val="Calibri"/>
      <family val="2"/>
      <scheme val="minor"/>
    </font>
    <font>
      <sz val="10"/>
      <name val="Calibri"/>
      <family val="2"/>
      <scheme val="minor"/>
    </font>
    <font>
      <b/>
      <u/>
      <sz val="12"/>
      <name val="Calibri"/>
      <family val="2"/>
      <scheme val="minor"/>
    </font>
    <font>
      <b/>
      <sz val="10"/>
      <name val="Calibri"/>
      <family val="2"/>
      <scheme val="minor"/>
    </font>
    <font>
      <b/>
      <i/>
      <u/>
      <sz val="10"/>
      <name val="Calibri"/>
      <family val="2"/>
      <scheme val="minor"/>
    </font>
    <font>
      <b/>
      <u/>
      <sz val="10"/>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rgb="FFFF0000"/>
      <name val="Calibri"/>
      <family val="2"/>
      <scheme val="minor"/>
    </font>
    <font>
      <sz val="10"/>
      <color rgb="FFFF0000"/>
      <name val="Calibri"/>
      <family val="2"/>
      <scheme val="minor"/>
    </font>
    <font>
      <i/>
      <sz val="10"/>
      <color rgb="FF0070C0"/>
      <name val="Calibri"/>
      <family val="2"/>
      <scheme val="minor"/>
    </font>
    <font>
      <sz val="10"/>
      <color rgb="FF0070C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164" fontId="3" fillId="0" borderId="0" applyFont="0" applyFill="0" applyBorder="0" applyAlignment="0" applyProtection="0"/>
    <xf numFmtId="0" fontId="2" fillId="0" borderId="0"/>
    <xf numFmtId="0" fontId="1" fillId="0" borderId="0"/>
  </cellStyleXfs>
  <cellXfs count="136">
    <xf numFmtId="0" fontId="0" fillId="0" borderId="0" xfId="0"/>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164" fontId="7" fillId="5" borderId="1" xfId="1" applyFont="1" applyFill="1" applyBorder="1" applyAlignment="1" applyProtection="1">
      <alignment horizontal="center" wrapText="1"/>
      <protection hidden="1"/>
    </xf>
    <xf numFmtId="165" fontId="7" fillId="5" borderId="1" xfId="1" applyNumberFormat="1" applyFont="1" applyFill="1" applyBorder="1" applyAlignment="1" applyProtection="1">
      <alignment wrapText="1"/>
      <protection hidden="1"/>
    </xf>
    <xf numFmtId="165" fontId="7" fillId="5" borderId="1" xfId="1" applyNumberFormat="1" applyFont="1" applyFill="1" applyBorder="1" applyAlignment="1" applyProtection="1">
      <alignment horizontal="center" wrapText="1"/>
      <protection hidden="1"/>
    </xf>
    <xf numFmtId="164" fontId="8" fillId="4" borderId="1" xfId="1" applyFont="1" applyFill="1" applyBorder="1" applyAlignment="1" applyProtection="1">
      <alignment horizontal="center" wrapText="1"/>
      <protection hidden="1"/>
    </xf>
    <xf numFmtId="165" fontId="8" fillId="4" borderId="1" xfId="1" applyNumberFormat="1" applyFont="1" applyFill="1" applyBorder="1" applyAlignment="1" applyProtection="1">
      <alignment horizontal="center" wrapText="1"/>
      <protection hidden="1"/>
    </xf>
    <xf numFmtId="0" fontId="10" fillId="2" borderId="9" xfId="0" applyFont="1" applyFill="1" applyBorder="1" applyProtection="1">
      <protection hidden="1"/>
    </xf>
    <xf numFmtId="0" fontId="5" fillId="2" borderId="10" xfId="0" applyFont="1" applyFill="1" applyBorder="1" applyAlignment="1" applyProtection="1">
      <alignment wrapText="1"/>
      <protection hidden="1"/>
    </xf>
    <xf numFmtId="0" fontId="5" fillId="2" borderId="10" xfId="1" applyNumberFormat="1" applyFont="1" applyFill="1" applyBorder="1" applyAlignment="1" applyProtection="1">
      <alignment wrapText="1"/>
      <protection hidden="1"/>
    </xf>
    <xf numFmtId="164" fontId="5" fillId="2" borderId="10" xfId="1" applyFont="1" applyFill="1" applyBorder="1" applyAlignment="1" applyProtection="1">
      <alignment wrapText="1"/>
      <protection hidden="1"/>
    </xf>
    <xf numFmtId="165" fontId="5" fillId="2" borderId="10" xfId="1" applyNumberFormat="1" applyFont="1" applyFill="1" applyBorder="1" applyAlignment="1" applyProtection="1">
      <alignment wrapText="1"/>
      <protection hidden="1"/>
    </xf>
    <xf numFmtId="164" fontId="5" fillId="2" borderId="10" xfId="1" applyNumberFormat="1" applyFont="1" applyFill="1" applyBorder="1" applyAlignment="1" applyProtection="1">
      <alignment wrapText="1"/>
      <protection hidden="1"/>
    </xf>
    <xf numFmtId="0" fontId="5" fillId="2" borderId="4" xfId="0" applyFont="1" applyFill="1" applyBorder="1" applyProtection="1">
      <protection hidden="1"/>
    </xf>
    <xf numFmtId="0" fontId="5" fillId="2" borderId="0" xfId="0" applyFont="1" applyFill="1" applyBorder="1" applyAlignment="1" applyProtection="1">
      <alignment wrapText="1"/>
      <protection hidden="1"/>
    </xf>
    <xf numFmtId="164" fontId="5" fillId="2" borderId="0" xfId="1" applyFont="1" applyFill="1" applyBorder="1" applyAlignment="1" applyProtection="1">
      <alignment wrapText="1"/>
      <protection hidden="1"/>
    </xf>
    <xf numFmtId="165" fontId="5" fillId="2" borderId="0" xfId="1" applyNumberFormat="1" applyFont="1" applyFill="1" applyBorder="1" applyAlignment="1" applyProtection="1">
      <alignment wrapText="1"/>
      <protection hidden="1"/>
    </xf>
    <xf numFmtId="164" fontId="5" fillId="2" borderId="0" xfId="1" applyNumberFormat="1" applyFont="1" applyFill="1" applyBorder="1" applyAlignment="1" applyProtection="1">
      <alignment wrapText="1"/>
      <protection hidden="1"/>
    </xf>
    <xf numFmtId="0" fontId="12" fillId="2" borderId="0" xfId="0" applyFont="1" applyFill="1" applyBorder="1" applyAlignment="1" applyProtection="1">
      <alignment wrapText="1"/>
      <protection hidden="1"/>
    </xf>
    <xf numFmtId="164" fontId="12" fillId="2" borderId="0" xfId="1" applyFont="1" applyFill="1" applyBorder="1" applyAlignment="1" applyProtection="1">
      <alignment wrapText="1"/>
      <protection hidden="1"/>
    </xf>
    <xf numFmtId="165" fontId="12" fillId="2" borderId="0" xfId="1" applyNumberFormat="1" applyFont="1" applyFill="1" applyBorder="1" applyAlignment="1" applyProtection="1">
      <alignment wrapText="1"/>
      <protection hidden="1"/>
    </xf>
    <xf numFmtId="164" fontId="12" fillId="2" borderId="0" xfId="1" applyNumberFormat="1" applyFont="1" applyFill="1" applyBorder="1" applyAlignment="1" applyProtection="1">
      <alignment wrapText="1"/>
      <protection hidden="1"/>
    </xf>
    <xf numFmtId="0" fontId="11" fillId="2" borderId="11" xfId="0" applyFont="1" applyFill="1" applyBorder="1" applyProtection="1">
      <protection hidden="1"/>
    </xf>
    <xf numFmtId="0" fontId="12" fillId="2" borderId="5" xfId="0" applyFont="1" applyFill="1" applyBorder="1" applyAlignment="1" applyProtection="1">
      <alignment wrapText="1"/>
      <protection hidden="1"/>
    </xf>
    <xf numFmtId="164" fontId="12" fillId="2" borderId="5" xfId="1" applyFont="1" applyFill="1" applyBorder="1" applyAlignment="1" applyProtection="1">
      <alignment wrapText="1"/>
      <protection hidden="1"/>
    </xf>
    <xf numFmtId="165" fontId="12" fillId="2" borderId="5" xfId="1" applyNumberFormat="1" applyFont="1" applyFill="1" applyBorder="1" applyAlignment="1" applyProtection="1">
      <alignment wrapText="1"/>
      <protection hidden="1"/>
    </xf>
    <xf numFmtId="164" fontId="12" fillId="2" borderId="5" xfId="1" applyNumberFormat="1" applyFont="1" applyFill="1" applyBorder="1" applyAlignment="1" applyProtection="1">
      <alignment wrapText="1"/>
      <protection hidden="1"/>
    </xf>
    <xf numFmtId="0" fontId="8" fillId="4" borderId="9" xfId="0" applyFont="1" applyFill="1" applyBorder="1" applyProtection="1">
      <protection hidden="1"/>
    </xf>
    <xf numFmtId="0" fontId="5" fillId="4" borderId="10" xfId="0" applyFont="1" applyFill="1" applyBorder="1" applyAlignment="1" applyProtection="1">
      <alignment wrapText="1"/>
      <protection hidden="1"/>
    </xf>
    <xf numFmtId="0" fontId="5" fillId="4" borderId="10" xfId="1" applyNumberFormat="1" applyFont="1" applyFill="1" applyBorder="1" applyAlignment="1" applyProtection="1">
      <alignment wrapText="1"/>
      <protection hidden="1"/>
    </xf>
    <xf numFmtId="164" fontId="5" fillId="4" borderId="10" xfId="1" applyFont="1" applyFill="1" applyBorder="1" applyAlignment="1" applyProtection="1">
      <alignment wrapText="1"/>
      <protection hidden="1"/>
    </xf>
    <xf numFmtId="165" fontId="5" fillId="4" borderId="10" xfId="1" applyNumberFormat="1" applyFont="1" applyFill="1" applyBorder="1" applyAlignment="1" applyProtection="1">
      <alignment wrapText="1"/>
      <protection hidden="1"/>
    </xf>
    <xf numFmtId="164" fontId="5" fillId="4" borderId="10" xfId="1" applyNumberFormat="1" applyFont="1" applyFill="1" applyBorder="1" applyAlignment="1" applyProtection="1">
      <alignment wrapText="1"/>
      <protection hidden="1"/>
    </xf>
    <xf numFmtId="0" fontId="13" fillId="4" borderId="4" xfId="0" applyFont="1" applyFill="1" applyBorder="1" applyAlignment="1" applyProtection="1">
      <protection hidden="1"/>
    </xf>
    <xf numFmtId="0" fontId="13" fillId="4" borderId="0" xfId="0" applyFont="1" applyFill="1" applyBorder="1" applyAlignment="1" applyProtection="1">
      <alignment wrapText="1"/>
      <protection hidden="1"/>
    </xf>
    <xf numFmtId="164" fontId="13" fillId="4" borderId="0" xfId="1" applyFont="1" applyFill="1" applyBorder="1" applyAlignment="1" applyProtection="1">
      <alignment wrapText="1"/>
      <protection hidden="1"/>
    </xf>
    <xf numFmtId="164" fontId="13" fillId="4" borderId="0" xfId="0" applyNumberFormat="1" applyFont="1" applyFill="1" applyBorder="1" applyAlignment="1" applyProtection="1">
      <alignment wrapText="1"/>
      <protection hidden="1"/>
    </xf>
    <xf numFmtId="0" fontId="5" fillId="4" borderId="11" xfId="0" applyFont="1" applyFill="1" applyBorder="1" applyProtection="1">
      <protection hidden="1"/>
    </xf>
    <xf numFmtId="0" fontId="5" fillId="4" borderId="5" xfId="0" applyFont="1" applyFill="1" applyBorder="1" applyAlignment="1" applyProtection="1">
      <alignment wrapText="1"/>
      <protection hidden="1"/>
    </xf>
    <xf numFmtId="0" fontId="5" fillId="4" borderId="5" xfId="1" applyNumberFormat="1" applyFont="1" applyFill="1" applyBorder="1" applyAlignment="1" applyProtection="1">
      <alignment wrapText="1"/>
      <protection hidden="1"/>
    </xf>
    <xf numFmtId="164" fontId="5" fillId="4" borderId="5" xfId="1" applyFont="1" applyFill="1" applyBorder="1" applyAlignment="1" applyProtection="1">
      <alignment wrapText="1"/>
      <protection hidden="1"/>
    </xf>
    <xf numFmtId="165" fontId="5" fillId="4" borderId="5" xfId="1" applyNumberFormat="1" applyFont="1" applyFill="1" applyBorder="1" applyAlignment="1" applyProtection="1">
      <alignment wrapText="1"/>
      <protection hidden="1"/>
    </xf>
    <xf numFmtId="164" fontId="5" fillId="4" borderId="5" xfId="1" applyNumberFormat="1" applyFont="1" applyFill="1" applyBorder="1" applyAlignment="1" applyProtection="1">
      <alignment wrapText="1"/>
      <protection hidden="1"/>
    </xf>
    <xf numFmtId="0" fontId="5" fillId="4" borderId="0" xfId="0" applyFont="1" applyFill="1" applyBorder="1" applyAlignment="1" applyProtection="1">
      <alignment wrapText="1"/>
      <protection hidden="1"/>
    </xf>
    <xf numFmtId="0" fontId="5" fillId="4" borderId="0" xfId="1" applyNumberFormat="1" applyFont="1" applyFill="1" applyBorder="1" applyAlignment="1" applyProtection="1">
      <alignment wrapText="1"/>
      <protection hidden="1"/>
    </xf>
    <xf numFmtId="164" fontId="5" fillId="4" borderId="0" xfId="1" applyFont="1" applyFill="1" applyBorder="1" applyAlignment="1" applyProtection="1">
      <alignment wrapText="1"/>
      <protection hidden="1"/>
    </xf>
    <xf numFmtId="165" fontId="5" fillId="4" borderId="0" xfId="1" applyNumberFormat="1" applyFont="1" applyFill="1" applyBorder="1" applyAlignment="1" applyProtection="1">
      <alignment wrapText="1"/>
      <protection hidden="1"/>
    </xf>
    <xf numFmtId="164" fontId="5" fillId="4" borderId="0" xfId="1" applyNumberFormat="1" applyFont="1" applyFill="1" applyBorder="1" applyAlignment="1" applyProtection="1">
      <alignment wrapText="1"/>
      <protection hidden="1"/>
    </xf>
    <xf numFmtId="0" fontId="16" fillId="2" borderId="4" xfId="0" applyFont="1" applyFill="1" applyBorder="1" applyProtection="1">
      <protection hidden="1"/>
    </xf>
    <xf numFmtId="0" fontId="16" fillId="2" borderId="0" xfId="0" applyFont="1" applyFill="1" applyBorder="1" applyAlignment="1" applyProtection="1">
      <alignment wrapText="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0" fontId="4" fillId="3" borderId="2" xfId="0" applyFont="1" applyFill="1" applyBorder="1" applyAlignment="1" applyProtection="1">
      <protection hidden="1"/>
    </xf>
    <xf numFmtId="0" fontId="4" fillId="3" borderId="3" xfId="0" applyFont="1" applyFill="1" applyBorder="1" applyAlignment="1" applyProtection="1">
      <protection hidden="1"/>
    </xf>
    <xf numFmtId="0" fontId="4" fillId="3" borderId="2" xfId="0" applyNumberFormat="1" applyFont="1" applyFill="1" applyBorder="1" applyAlignment="1" applyProtection="1">
      <alignment horizontal="right"/>
      <protection hidden="1"/>
    </xf>
    <xf numFmtId="165" fontId="4" fillId="3" borderId="3" xfId="1" applyNumberFormat="1" applyFont="1" applyFill="1" applyBorder="1" applyAlignment="1" applyProtection="1">
      <protection hidden="1"/>
    </xf>
    <xf numFmtId="165" fontId="4" fillId="3" borderId="6" xfId="1" applyNumberFormat="1" applyFont="1" applyFill="1" applyBorder="1" applyAlignment="1" applyProtection="1">
      <protection hidden="1"/>
    </xf>
    <xf numFmtId="0" fontId="5" fillId="2" borderId="0" xfId="0" applyFont="1" applyFill="1" applyBorder="1" applyProtection="1">
      <protection hidden="1"/>
    </xf>
    <xf numFmtId="0" fontId="6" fillId="3" borderId="2" xfId="0" applyFont="1" applyFill="1" applyBorder="1" applyAlignment="1" applyProtection="1">
      <protection hidden="1"/>
    </xf>
    <xf numFmtId="0" fontId="6" fillId="3" borderId="3" xfId="0" applyFont="1" applyFill="1" applyBorder="1" applyAlignment="1" applyProtection="1">
      <protection hidden="1"/>
    </xf>
    <xf numFmtId="0" fontId="6" fillId="3" borderId="3" xfId="0" applyNumberFormat="1" applyFont="1" applyFill="1" applyBorder="1" applyAlignment="1" applyProtection="1">
      <alignment horizontal="right"/>
      <protection hidden="1"/>
    </xf>
    <xf numFmtId="165" fontId="6" fillId="3" borderId="3" xfId="1" applyNumberFormat="1" applyFont="1" applyFill="1" applyBorder="1" applyAlignment="1" applyProtection="1">
      <protection hidden="1"/>
    </xf>
    <xf numFmtId="165" fontId="6" fillId="3" borderId="6" xfId="1" applyNumberFormat="1" applyFont="1" applyFill="1" applyBorder="1" applyAlignment="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0" borderId="0" xfId="0" applyFont="1" applyFill="1" applyBorder="1" applyAlignment="1" applyProtection="1">
      <protection hidden="1"/>
    </xf>
    <xf numFmtId="49" fontId="7" fillId="4" borderId="1" xfId="0" applyNumberFormat="1" applyFont="1" applyFill="1" applyBorder="1" applyAlignment="1" applyProtection="1">
      <alignment horizontal="center"/>
      <protection hidden="1"/>
    </xf>
    <xf numFmtId="0" fontId="7" fillId="2" borderId="6" xfId="0"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0" fontId="7" fillId="5" borderId="1" xfId="1" applyNumberFormat="1" applyFont="1" applyFill="1" applyBorder="1" applyAlignment="1" applyProtection="1">
      <alignment horizontal="right" wrapText="1"/>
      <protection hidden="1"/>
    </xf>
    <xf numFmtId="0" fontId="8" fillId="4" borderId="1" xfId="1" applyNumberFormat="1" applyFont="1" applyFill="1" applyBorder="1" applyAlignment="1" applyProtection="1">
      <alignment horizontal="center" wrapText="1"/>
      <protection hidden="1"/>
    </xf>
    <xf numFmtId="49" fontId="7" fillId="3" borderId="2" xfId="0" applyNumberFormat="1" applyFont="1" applyFill="1" applyBorder="1" applyAlignment="1" applyProtection="1">
      <alignment horizontal="center"/>
      <protection hidden="1"/>
    </xf>
    <xf numFmtId="0" fontId="9" fillId="3" borderId="3" xfId="0" applyFont="1" applyFill="1" applyBorder="1" applyAlignment="1" applyProtection="1">
      <alignment horizontal="left" wrapText="1"/>
      <protection hidden="1"/>
    </xf>
    <xf numFmtId="0" fontId="5" fillId="3" borderId="3" xfId="1" applyNumberFormat="1" applyFont="1" applyFill="1" applyBorder="1" applyAlignment="1" applyProtection="1">
      <alignment horizontal="right"/>
      <protection hidden="1"/>
    </xf>
    <xf numFmtId="164" fontId="5" fillId="3" borderId="3" xfId="1" applyFont="1" applyFill="1" applyBorder="1" applyProtection="1">
      <protection hidden="1"/>
    </xf>
    <xf numFmtId="165" fontId="5" fillId="3" borderId="3" xfId="1" applyNumberFormat="1" applyFont="1" applyFill="1" applyBorder="1" applyProtection="1">
      <protection hidden="1"/>
    </xf>
    <xf numFmtId="164" fontId="7" fillId="3" borderId="3" xfId="1" applyFont="1" applyFill="1" applyBorder="1" applyProtection="1">
      <protection hidden="1"/>
    </xf>
    <xf numFmtId="165" fontId="5" fillId="3" borderId="6" xfId="1" applyNumberFormat="1" applyFont="1" applyFill="1" applyBorder="1" applyProtection="1">
      <protection hidden="1"/>
    </xf>
    <xf numFmtId="49" fontId="7" fillId="2" borderId="7" xfId="0" applyNumberFormat="1" applyFont="1" applyFill="1" applyBorder="1" applyAlignment="1" applyProtection="1">
      <alignment horizontal="left"/>
      <protection hidden="1"/>
    </xf>
    <xf numFmtId="0" fontId="7" fillId="2" borderId="12" xfId="0" applyFont="1" applyFill="1" applyBorder="1" applyAlignment="1" applyProtection="1">
      <alignment horizontal="left" wrapText="1"/>
      <protection hidden="1"/>
    </xf>
    <xf numFmtId="0" fontId="7" fillId="2" borderId="14" xfId="1" applyNumberFormat="1" applyFont="1" applyFill="1" applyBorder="1" applyAlignment="1" applyProtection="1">
      <alignment horizontal="right"/>
      <protection hidden="1"/>
    </xf>
    <xf numFmtId="164" fontId="5" fillId="2" borderId="14" xfId="1" applyFont="1" applyFill="1" applyBorder="1" applyAlignment="1" applyProtection="1">
      <alignment horizontal="center"/>
      <protection hidden="1"/>
    </xf>
    <xf numFmtId="164" fontId="7" fillId="2" borderId="14" xfId="1" applyFont="1" applyFill="1" applyBorder="1" applyProtection="1">
      <protection hidden="1"/>
    </xf>
    <xf numFmtId="165" fontId="7" fillId="2" borderId="14" xfId="1" applyNumberFormat="1" applyFont="1" applyFill="1" applyBorder="1" applyProtection="1">
      <protection hidden="1"/>
    </xf>
    <xf numFmtId="165" fontId="7" fillId="0" borderId="14" xfId="1" applyNumberFormat="1" applyFont="1" applyFill="1" applyBorder="1" applyProtection="1">
      <protection hidden="1"/>
    </xf>
    <xf numFmtId="164" fontId="5" fillId="2" borderId="0" xfId="1" applyFont="1" applyFill="1" applyBorder="1" applyProtection="1">
      <protection hidden="1"/>
    </xf>
    <xf numFmtId="49" fontId="14" fillId="2" borderId="7" xfId="0" applyNumberFormat="1" applyFont="1" applyFill="1" applyBorder="1" applyAlignment="1" applyProtection="1">
      <alignment horizontal="left"/>
      <protection hidden="1"/>
    </xf>
    <xf numFmtId="0" fontId="14" fillId="2" borderId="12" xfId="0" applyFont="1" applyFill="1" applyBorder="1" applyAlignment="1" applyProtection="1">
      <alignment horizontal="left" wrapText="1"/>
      <protection hidden="1"/>
    </xf>
    <xf numFmtId="164" fontId="14" fillId="2" borderId="14" xfId="1" applyFont="1" applyFill="1" applyBorder="1" applyAlignment="1" applyProtection="1">
      <alignment horizontal="right"/>
      <protection hidden="1"/>
    </xf>
    <xf numFmtId="164" fontId="15" fillId="2" borderId="14" xfId="1" applyFont="1" applyFill="1" applyBorder="1" applyAlignment="1" applyProtection="1">
      <alignment horizontal="center"/>
      <protection hidden="1"/>
    </xf>
    <xf numFmtId="164" fontId="14" fillId="0" borderId="14" xfId="1" applyFont="1" applyFill="1" applyBorder="1" applyProtection="1">
      <protection hidden="1"/>
    </xf>
    <xf numFmtId="165" fontId="14" fillId="2" borderId="14" xfId="1" applyNumberFormat="1" applyFont="1" applyFill="1" applyBorder="1" applyProtection="1">
      <protection hidden="1"/>
    </xf>
    <xf numFmtId="164" fontId="14" fillId="2" borderId="14" xfId="1" applyFont="1" applyFill="1" applyBorder="1" applyProtection="1">
      <protection hidden="1"/>
    </xf>
    <xf numFmtId="165" fontId="14" fillId="0" borderId="14" xfId="1" applyNumberFormat="1" applyFont="1" applyFill="1" applyBorder="1" applyProtection="1">
      <protection hidden="1"/>
    </xf>
    <xf numFmtId="164" fontId="15" fillId="2" borderId="0" xfId="1" applyFont="1" applyFill="1" applyBorder="1" applyProtection="1">
      <protection hidden="1"/>
    </xf>
    <xf numFmtId="0" fontId="15" fillId="2" borderId="0" xfId="0" applyFont="1" applyFill="1" applyBorder="1" applyProtection="1">
      <protection hidden="1"/>
    </xf>
    <xf numFmtId="164" fontId="7" fillId="0" borderId="14" xfId="1" applyFont="1" applyFill="1" applyBorder="1" applyProtection="1">
      <protection hidden="1"/>
    </xf>
    <xf numFmtId="49" fontId="7" fillId="4" borderId="2" xfId="0" applyNumberFormat="1" applyFont="1" applyFill="1" applyBorder="1" applyAlignment="1" applyProtection="1">
      <alignment horizontal="center"/>
      <protection hidden="1"/>
    </xf>
    <xf numFmtId="0" fontId="9" fillId="4" borderId="3" xfId="0" applyFont="1" applyFill="1" applyBorder="1" applyAlignment="1" applyProtection="1">
      <alignment horizontal="left" wrapText="1"/>
      <protection hidden="1"/>
    </xf>
    <xf numFmtId="0" fontId="5" fillId="4" borderId="3" xfId="1" applyNumberFormat="1" applyFont="1" applyFill="1" applyBorder="1" applyAlignment="1" applyProtection="1">
      <alignment horizontal="right"/>
      <protection hidden="1"/>
    </xf>
    <xf numFmtId="164" fontId="5" fillId="4" borderId="3" xfId="1" applyFont="1" applyFill="1" applyBorder="1" applyProtection="1">
      <protection hidden="1"/>
    </xf>
    <xf numFmtId="165" fontId="5" fillId="4" borderId="3" xfId="1" applyNumberFormat="1" applyFont="1" applyFill="1" applyBorder="1" applyProtection="1">
      <protection hidden="1"/>
    </xf>
    <xf numFmtId="164" fontId="7" fillId="4" borderId="3" xfId="1" applyFont="1" applyFill="1" applyBorder="1" applyProtection="1">
      <protection hidden="1"/>
    </xf>
    <xf numFmtId="165" fontId="5" fillId="4" borderId="6" xfId="1" applyNumberFormat="1" applyFont="1" applyFill="1" applyBorder="1" applyProtection="1">
      <protection hidden="1"/>
    </xf>
    <xf numFmtId="49" fontId="7" fillId="5" borderId="2" xfId="0" applyNumberFormat="1" applyFont="1" applyFill="1" applyBorder="1" applyAlignment="1" applyProtection="1">
      <alignment horizontal="center"/>
      <protection hidden="1"/>
    </xf>
    <xf numFmtId="0" fontId="9" fillId="5" borderId="3" xfId="0" applyFont="1" applyFill="1" applyBorder="1" applyAlignment="1" applyProtection="1">
      <alignment horizontal="left" wrapText="1"/>
      <protection hidden="1"/>
    </xf>
    <xf numFmtId="0" fontId="5" fillId="5" borderId="3" xfId="1" applyNumberFormat="1" applyFont="1" applyFill="1" applyBorder="1" applyAlignment="1" applyProtection="1">
      <alignment horizontal="right"/>
      <protection hidden="1"/>
    </xf>
    <xf numFmtId="164" fontId="5" fillId="5" borderId="3" xfId="1" applyFont="1" applyFill="1" applyBorder="1" applyProtection="1">
      <protection hidden="1"/>
    </xf>
    <xf numFmtId="165" fontId="5" fillId="5" borderId="3" xfId="1" applyNumberFormat="1" applyFont="1" applyFill="1" applyBorder="1" applyProtection="1">
      <protection hidden="1"/>
    </xf>
    <xf numFmtId="164" fontId="7" fillId="5" borderId="3" xfId="1" applyFont="1" applyFill="1" applyBorder="1" applyProtection="1">
      <protection hidden="1"/>
    </xf>
    <xf numFmtId="165" fontId="5" fillId="5" borderId="6" xfId="1" applyNumberFormat="1" applyFont="1" applyFill="1" applyBorder="1" applyProtection="1">
      <protection hidden="1"/>
    </xf>
    <xf numFmtId="0" fontId="14" fillId="2" borderId="14" xfId="1" applyNumberFormat="1" applyFont="1" applyFill="1" applyBorder="1" applyAlignment="1" applyProtection="1">
      <alignment horizontal="right"/>
      <protection hidden="1"/>
    </xf>
    <xf numFmtId="164" fontId="7" fillId="2" borderId="14" xfId="1" applyFont="1" applyFill="1" applyBorder="1" applyAlignment="1" applyProtection="1">
      <alignment horizontal="right"/>
      <protection hidden="1"/>
    </xf>
    <xf numFmtId="164" fontId="5" fillId="0" borderId="14" xfId="1" applyFont="1" applyFill="1" applyBorder="1" applyAlignment="1" applyProtection="1">
      <alignment horizontal="center"/>
      <protection hidden="1"/>
    </xf>
    <xf numFmtId="164" fontId="7" fillId="2" borderId="14" xfId="1" applyFont="1" applyFill="1" applyBorder="1" applyAlignment="1" applyProtection="1">
      <alignment horizontal="left"/>
      <protection hidden="1"/>
    </xf>
    <xf numFmtId="49" fontId="7" fillId="2" borderId="8" xfId="0" applyNumberFormat="1" applyFont="1" applyFill="1" applyBorder="1" applyAlignment="1" applyProtection="1">
      <alignment horizontal="left"/>
      <protection hidden="1"/>
    </xf>
    <xf numFmtId="0" fontId="7" fillId="2" borderId="13" xfId="0" applyFont="1" applyFill="1" applyBorder="1" applyAlignment="1" applyProtection="1">
      <alignment horizontal="left" wrapText="1"/>
      <protection hidden="1"/>
    </xf>
    <xf numFmtId="0" fontId="7" fillId="2" borderId="15" xfId="1" applyNumberFormat="1" applyFont="1" applyFill="1" applyBorder="1" applyAlignment="1" applyProtection="1">
      <alignment horizontal="right"/>
      <protection hidden="1"/>
    </xf>
    <xf numFmtId="164" fontId="5" fillId="2" borderId="15" xfId="1" applyFont="1" applyFill="1" applyBorder="1" applyAlignment="1" applyProtection="1">
      <alignment horizontal="center"/>
      <protection hidden="1"/>
    </xf>
    <xf numFmtId="164" fontId="7" fillId="0" borderId="15" xfId="1" applyFont="1" applyFill="1" applyBorder="1" applyProtection="1">
      <protection hidden="1"/>
    </xf>
    <xf numFmtId="165" fontId="7" fillId="2" borderId="15" xfId="1" applyNumberFormat="1" applyFont="1" applyFill="1" applyBorder="1" applyProtection="1">
      <protection hidden="1"/>
    </xf>
    <xf numFmtId="164" fontId="7" fillId="2" borderId="15" xfId="1" applyFont="1" applyFill="1" applyBorder="1" applyProtection="1">
      <protection hidden="1"/>
    </xf>
    <xf numFmtId="165" fontId="7" fillId="0" borderId="15" xfId="1" applyNumberFormat="1" applyFont="1" applyFill="1" applyBorder="1" applyProtection="1">
      <protection hidden="1"/>
    </xf>
    <xf numFmtId="0" fontId="5" fillId="2" borderId="0" xfId="0" applyNumberFormat="1" applyFont="1" applyFill="1" applyBorder="1" applyAlignment="1" applyProtection="1">
      <alignment horizontal="right"/>
      <protection hidden="1"/>
    </xf>
    <xf numFmtId="165" fontId="5" fillId="2" borderId="0" xfId="1" applyNumberFormat="1" applyFont="1" applyFill="1" applyBorder="1" applyProtection="1">
      <protection hidden="1"/>
    </xf>
    <xf numFmtId="0" fontId="16" fillId="2" borderId="4"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xf numFmtId="49" fontId="7" fillId="2" borderId="1" xfId="0" applyNumberFormat="1" applyFont="1" applyFill="1" applyBorder="1" applyAlignment="1" applyProtection="1">
      <alignment horizontal="center"/>
      <protection hidden="1"/>
    </xf>
    <xf numFmtId="49" fontId="5" fillId="2" borderId="2" xfId="0" applyNumberFormat="1" applyFont="1" applyFill="1" applyBorder="1" applyAlignment="1" applyProtection="1">
      <alignment horizontal="center"/>
      <protection hidden="1"/>
    </xf>
    <xf numFmtId="49" fontId="5" fillId="2" borderId="3" xfId="0" applyNumberFormat="1"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cellXfs>
  <cellStyles count="4">
    <cellStyle name="Comma"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917679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4"/>
  <sheetViews>
    <sheetView tabSelected="1" zoomScale="80" zoomScaleNormal="80" zoomScaleSheetLayoutView="50" workbookViewId="0">
      <pane xSplit="2" ySplit="7" topLeftCell="C8" activePane="bottomRight" state="frozen"/>
      <selection pane="topRight" activeCell="C1" sqref="C1"/>
      <selection pane="bottomLeft" activeCell="A7" sqref="A7"/>
      <selection pane="bottomRight" activeCell="C8" sqref="C8"/>
    </sheetView>
  </sheetViews>
  <sheetFormatPr defaultColWidth="9.140625" defaultRowHeight="12.75" x14ac:dyDescent="0.2"/>
  <cols>
    <col min="1" max="1" width="8.85546875" style="60" bestFit="1" customWidth="1"/>
    <col min="2" max="2" width="79.85546875" style="15" customWidth="1"/>
    <col min="3" max="3" width="12.42578125" style="126" customWidth="1"/>
    <col min="4" max="4" width="10.85546875" style="88" customWidth="1"/>
    <col min="5" max="5" width="10.85546875" style="127" customWidth="1"/>
    <col min="6" max="6" width="10.85546875" style="88" customWidth="1"/>
    <col min="7" max="7" width="10.85546875" style="127" customWidth="1"/>
    <col min="8" max="8" width="10.85546875" style="88" customWidth="1"/>
    <col min="9" max="15" width="10.85546875" style="127" customWidth="1"/>
    <col min="16" max="16" width="0.7109375" style="60" customWidth="1"/>
    <col min="17" max="16384" width="9.140625" style="60"/>
  </cols>
  <sheetData>
    <row r="1" spans="1:16" ht="23.25" x14ac:dyDescent="0.35">
      <c r="A1" s="55" t="s">
        <v>334</v>
      </c>
      <c r="B1" s="56"/>
      <c r="C1" s="57"/>
      <c r="D1" s="56"/>
      <c r="E1" s="58"/>
      <c r="F1" s="56"/>
      <c r="G1" s="58"/>
      <c r="H1" s="56"/>
      <c r="I1" s="58"/>
      <c r="J1" s="56"/>
      <c r="K1" s="58"/>
      <c r="L1" s="56"/>
      <c r="M1" s="58"/>
      <c r="N1" s="56"/>
      <c r="O1" s="59"/>
    </row>
    <row r="2" spans="1:16" x14ac:dyDescent="0.2">
      <c r="A2" s="131"/>
      <c r="B2" s="132"/>
      <c r="C2" s="132"/>
      <c r="D2" s="132"/>
      <c r="E2" s="132"/>
      <c r="F2" s="132"/>
      <c r="G2" s="132"/>
      <c r="H2" s="132"/>
      <c r="I2" s="132"/>
      <c r="J2" s="132"/>
      <c r="K2" s="132"/>
      <c r="L2" s="132"/>
      <c r="M2" s="132"/>
      <c r="N2" s="132"/>
      <c r="O2" s="132"/>
    </row>
    <row r="3" spans="1:16" ht="15.75" x14ac:dyDescent="0.25">
      <c r="A3" s="61" t="s">
        <v>12</v>
      </c>
      <c r="B3" s="62"/>
      <c r="C3" s="63"/>
      <c r="D3" s="62"/>
      <c r="E3" s="64"/>
      <c r="F3" s="62"/>
      <c r="G3" s="64"/>
      <c r="H3" s="62"/>
      <c r="I3" s="64"/>
      <c r="J3" s="62"/>
      <c r="K3" s="64"/>
      <c r="L3" s="62"/>
      <c r="M3" s="64"/>
      <c r="N3" s="62"/>
      <c r="O3" s="65"/>
    </row>
    <row r="4" spans="1:16" ht="15.75" x14ac:dyDescent="0.25">
      <c r="A4" s="66"/>
      <c r="B4" s="67"/>
      <c r="C4" s="63"/>
      <c r="D4" s="133" t="s">
        <v>20</v>
      </c>
      <c r="E4" s="134"/>
      <c r="F4" s="134"/>
      <c r="G4" s="134"/>
      <c r="H4" s="134"/>
      <c r="I4" s="134"/>
      <c r="J4" s="134"/>
      <c r="K4" s="134"/>
      <c r="L4" s="134"/>
      <c r="M4" s="134"/>
      <c r="N4" s="134"/>
      <c r="O4" s="135"/>
      <c r="P4" s="68"/>
    </row>
    <row r="5" spans="1:16" ht="78.75" customHeight="1" x14ac:dyDescent="0.2">
      <c r="A5" s="69" t="s">
        <v>0</v>
      </c>
      <c r="B5" s="70" t="s">
        <v>1</v>
      </c>
      <c r="C5" s="71" t="s">
        <v>2</v>
      </c>
      <c r="D5" s="1" t="s">
        <v>22</v>
      </c>
      <c r="E5" s="2" t="s">
        <v>6</v>
      </c>
      <c r="F5" s="1" t="s">
        <v>23</v>
      </c>
      <c r="G5" s="2" t="s">
        <v>7</v>
      </c>
      <c r="H5" s="1" t="s">
        <v>24</v>
      </c>
      <c r="I5" s="2" t="s">
        <v>10</v>
      </c>
      <c r="J5" s="2" t="s">
        <v>25</v>
      </c>
      <c r="K5" s="2" t="s">
        <v>26</v>
      </c>
      <c r="L5" s="2" t="s">
        <v>324</v>
      </c>
      <c r="M5" s="2" t="s">
        <v>27</v>
      </c>
      <c r="N5" s="2" t="s">
        <v>325</v>
      </c>
      <c r="O5" s="2" t="s">
        <v>11</v>
      </c>
    </row>
    <row r="6" spans="1:16" x14ac:dyDescent="0.2">
      <c r="A6" s="130"/>
      <c r="B6" s="130"/>
      <c r="C6" s="72"/>
      <c r="D6" s="3"/>
      <c r="E6" s="4"/>
      <c r="F6" s="3"/>
      <c r="G6" s="5"/>
      <c r="H6" s="3"/>
      <c r="I6" s="5"/>
      <c r="J6" s="5"/>
      <c r="K6" s="5"/>
      <c r="L6" s="5"/>
      <c r="M6" s="5"/>
      <c r="N6" s="5"/>
      <c r="O6" s="4"/>
    </row>
    <row r="7" spans="1:16" x14ac:dyDescent="0.2">
      <c r="A7" s="130"/>
      <c r="B7" s="130"/>
      <c r="C7" s="73" t="s">
        <v>3</v>
      </c>
      <c r="D7" s="6" t="s">
        <v>4</v>
      </c>
      <c r="E7" s="7" t="s">
        <v>4</v>
      </c>
      <c r="F7" s="6" t="s">
        <v>4</v>
      </c>
      <c r="G7" s="7" t="s">
        <v>4</v>
      </c>
      <c r="H7" s="7" t="s">
        <v>4</v>
      </c>
      <c r="I7" s="7" t="s">
        <v>4</v>
      </c>
      <c r="J7" s="7" t="s">
        <v>4</v>
      </c>
      <c r="K7" s="7" t="s">
        <v>4</v>
      </c>
      <c r="L7" s="7" t="s">
        <v>4</v>
      </c>
      <c r="M7" s="7" t="s">
        <v>4</v>
      </c>
      <c r="N7" s="7" t="s">
        <v>4</v>
      </c>
      <c r="O7" s="7" t="s">
        <v>4</v>
      </c>
    </row>
    <row r="8" spans="1:16" x14ac:dyDescent="0.2">
      <c r="A8" s="74"/>
      <c r="B8" s="75" t="s">
        <v>29</v>
      </c>
      <c r="C8" s="76"/>
      <c r="D8" s="77"/>
      <c r="E8" s="78"/>
      <c r="F8" s="79"/>
      <c r="G8" s="78"/>
      <c r="H8" s="77"/>
      <c r="I8" s="78"/>
      <c r="J8" s="77"/>
      <c r="K8" s="78"/>
      <c r="L8" s="77"/>
      <c r="M8" s="78"/>
      <c r="N8" s="77"/>
      <c r="O8" s="80"/>
    </row>
    <row r="9" spans="1:16" ht="38.25" x14ac:dyDescent="0.2">
      <c r="A9" s="81" t="s">
        <v>30</v>
      </c>
      <c r="B9" s="82" t="s">
        <v>31</v>
      </c>
      <c r="C9" s="83">
        <v>12.49</v>
      </c>
      <c r="D9" s="84" t="s">
        <v>294</v>
      </c>
      <c r="E9" s="84" t="s">
        <v>294</v>
      </c>
      <c r="F9" s="85">
        <v>0</v>
      </c>
      <c r="G9" s="86">
        <f t="shared" ref="G9" si="0">F9/C9</f>
        <v>0</v>
      </c>
      <c r="H9" s="85">
        <f>ROUNDDOWN(C9*I9,1)</f>
        <v>61.5</v>
      </c>
      <c r="I9" s="87">
        <v>4.9249999999999998</v>
      </c>
      <c r="J9" s="85">
        <f>ROUND($C9*K9,1)</f>
        <v>64.2</v>
      </c>
      <c r="K9" s="86">
        <v>5.1429999999999998</v>
      </c>
      <c r="L9" s="85">
        <f>ROUND($C9*M9,1)</f>
        <v>0</v>
      </c>
      <c r="M9" s="86"/>
      <c r="N9" s="85">
        <f>ROUND($C9*O9,1)</f>
        <v>63.5</v>
      </c>
      <c r="O9" s="86">
        <v>5.0860000000000003</v>
      </c>
      <c r="P9" s="88"/>
    </row>
    <row r="10" spans="1:16" s="98" customFormat="1" ht="25.5" x14ac:dyDescent="0.2">
      <c r="A10" s="89" t="s">
        <v>32</v>
      </c>
      <c r="B10" s="90" t="s">
        <v>33</v>
      </c>
      <c r="C10" s="91">
        <v>0</v>
      </c>
      <c r="D10" s="92">
        <v>0</v>
      </c>
      <c r="E10" s="92">
        <v>0</v>
      </c>
      <c r="F10" s="93">
        <v>0</v>
      </c>
      <c r="G10" s="94">
        <v>0</v>
      </c>
      <c r="H10" s="93">
        <v>0</v>
      </c>
      <c r="I10" s="94">
        <v>0</v>
      </c>
      <c r="J10" s="95">
        <v>0</v>
      </c>
      <c r="K10" s="94">
        <v>0</v>
      </c>
      <c r="L10" s="95">
        <v>0</v>
      </c>
      <c r="M10" s="94">
        <v>0</v>
      </c>
      <c r="N10" s="95">
        <v>0</v>
      </c>
      <c r="O10" s="96">
        <v>0</v>
      </c>
      <c r="P10" s="97"/>
    </row>
    <row r="11" spans="1:16" s="98" customFormat="1" x14ac:dyDescent="0.2">
      <c r="A11" s="89" t="s">
        <v>34</v>
      </c>
      <c r="B11" s="90" t="s">
        <v>35</v>
      </c>
      <c r="C11" s="91">
        <v>0</v>
      </c>
      <c r="D11" s="92">
        <v>0</v>
      </c>
      <c r="E11" s="92">
        <v>0</v>
      </c>
      <c r="F11" s="93">
        <v>0</v>
      </c>
      <c r="G11" s="94">
        <v>0</v>
      </c>
      <c r="H11" s="93">
        <v>0</v>
      </c>
      <c r="I11" s="94">
        <v>0</v>
      </c>
      <c r="J11" s="95">
        <v>0</v>
      </c>
      <c r="K11" s="94">
        <v>0</v>
      </c>
      <c r="L11" s="95">
        <v>0</v>
      </c>
      <c r="M11" s="94">
        <v>0</v>
      </c>
      <c r="N11" s="95">
        <v>0</v>
      </c>
      <c r="O11" s="96">
        <v>0</v>
      </c>
      <c r="P11" s="97"/>
    </row>
    <row r="12" spans="1:16" s="98" customFormat="1" x14ac:dyDescent="0.2">
      <c r="A12" s="89" t="s">
        <v>36</v>
      </c>
      <c r="B12" s="90" t="s">
        <v>37</v>
      </c>
      <c r="C12" s="91">
        <v>0</v>
      </c>
      <c r="D12" s="92">
        <v>0</v>
      </c>
      <c r="E12" s="92">
        <v>0</v>
      </c>
      <c r="F12" s="93">
        <v>0</v>
      </c>
      <c r="G12" s="94">
        <v>0</v>
      </c>
      <c r="H12" s="93">
        <v>0</v>
      </c>
      <c r="I12" s="94">
        <v>0</v>
      </c>
      <c r="J12" s="95">
        <v>0</v>
      </c>
      <c r="K12" s="94">
        <v>0</v>
      </c>
      <c r="L12" s="95">
        <v>0</v>
      </c>
      <c r="M12" s="94">
        <v>0</v>
      </c>
      <c r="N12" s="95">
        <v>0</v>
      </c>
      <c r="O12" s="96">
        <v>0</v>
      </c>
      <c r="P12" s="97"/>
    </row>
    <row r="13" spans="1:16" s="98" customFormat="1" x14ac:dyDescent="0.2">
      <c r="A13" s="89" t="s">
        <v>38</v>
      </c>
      <c r="B13" s="90" t="s">
        <v>39</v>
      </c>
      <c r="C13" s="91">
        <v>0</v>
      </c>
      <c r="D13" s="92">
        <v>0</v>
      </c>
      <c r="E13" s="92">
        <v>0</v>
      </c>
      <c r="F13" s="93">
        <v>0</v>
      </c>
      <c r="G13" s="94">
        <v>0</v>
      </c>
      <c r="H13" s="93">
        <v>0</v>
      </c>
      <c r="I13" s="94">
        <v>0</v>
      </c>
      <c r="J13" s="95">
        <v>0</v>
      </c>
      <c r="K13" s="94">
        <v>0</v>
      </c>
      <c r="L13" s="95">
        <v>0</v>
      </c>
      <c r="M13" s="94">
        <v>0</v>
      </c>
      <c r="N13" s="95">
        <v>0</v>
      </c>
      <c r="O13" s="96">
        <v>0</v>
      </c>
      <c r="P13" s="97"/>
    </row>
    <row r="14" spans="1:16" x14ac:dyDescent="0.2">
      <c r="A14" s="81"/>
      <c r="B14" s="82"/>
      <c r="C14" s="83"/>
      <c r="D14" s="84"/>
      <c r="E14" s="84"/>
      <c r="F14" s="99"/>
      <c r="G14" s="86"/>
      <c r="H14" s="99"/>
      <c r="I14" s="86"/>
      <c r="J14" s="85"/>
      <c r="K14" s="86"/>
      <c r="L14" s="85"/>
      <c r="M14" s="86"/>
      <c r="N14" s="85"/>
      <c r="O14" s="87"/>
      <c r="P14" s="88"/>
    </row>
    <row r="15" spans="1:16" x14ac:dyDescent="0.2">
      <c r="A15" s="74" t="s">
        <v>40</v>
      </c>
      <c r="B15" s="75" t="s">
        <v>41</v>
      </c>
      <c r="C15" s="76"/>
      <c r="D15" s="77"/>
      <c r="E15" s="78"/>
      <c r="F15" s="79"/>
      <c r="G15" s="78"/>
      <c r="H15" s="77"/>
      <c r="I15" s="78"/>
      <c r="J15" s="77"/>
      <c r="K15" s="78"/>
      <c r="L15" s="77"/>
      <c r="M15" s="78"/>
      <c r="N15" s="77"/>
      <c r="O15" s="80"/>
      <c r="P15" s="88"/>
    </row>
    <row r="16" spans="1:16" x14ac:dyDescent="0.2">
      <c r="A16" s="100" t="s">
        <v>42</v>
      </c>
      <c r="B16" s="101" t="s">
        <v>43</v>
      </c>
      <c r="C16" s="102"/>
      <c r="D16" s="103"/>
      <c r="E16" s="104"/>
      <c r="F16" s="105"/>
      <c r="G16" s="104"/>
      <c r="H16" s="103"/>
      <c r="I16" s="104"/>
      <c r="J16" s="103"/>
      <c r="K16" s="104"/>
      <c r="L16" s="103"/>
      <c r="M16" s="104"/>
      <c r="N16" s="103"/>
      <c r="O16" s="106"/>
      <c r="P16" s="88"/>
    </row>
    <row r="17" spans="1:16" x14ac:dyDescent="0.2">
      <c r="A17" s="81" t="s">
        <v>44</v>
      </c>
      <c r="B17" s="82" t="s">
        <v>45</v>
      </c>
      <c r="C17" s="83">
        <v>12.3</v>
      </c>
      <c r="D17" s="84" t="s">
        <v>294</v>
      </c>
      <c r="E17" s="84" t="s">
        <v>294</v>
      </c>
      <c r="F17" s="99">
        <v>60.1</v>
      </c>
      <c r="G17" s="86">
        <f t="shared" ref="G17:G24" si="1">F17/C17</f>
        <v>4.8861788617886175</v>
      </c>
      <c r="H17" s="85">
        <f t="shared" ref="H17:H24" si="2">ROUNDDOWN(C17*I17,1)</f>
        <v>60.5</v>
      </c>
      <c r="I17" s="87">
        <v>4.9249999999999998</v>
      </c>
      <c r="J17" s="85">
        <f t="shared" ref="J17:J24" si="3">ROUND($C17*K17,1)</f>
        <v>63.3</v>
      </c>
      <c r="K17" s="86">
        <v>5.1429999999999998</v>
      </c>
      <c r="L17" s="85">
        <f t="shared" ref="L17:L24" si="4">ROUND($C17*M17,1)</f>
        <v>0</v>
      </c>
      <c r="M17" s="86"/>
      <c r="N17" s="85">
        <f t="shared" ref="N17:N24" si="5">ROUND($C17*O17,1)</f>
        <v>62.6</v>
      </c>
      <c r="O17" s="86">
        <v>5.0860000000000003</v>
      </c>
      <c r="P17" s="88"/>
    </row>
    <row r="18" spans="1:16" ht="25.5" x14ac:dyDescent="0.2">
      <c r="A18" s="81" t="s">
        <v>46</v>
      </c>
      <c r="B18" s="82" t="s">
        <v>47</v>
      </c>
      <c r="C18" s="83">
        <v>16.2</v>
      </c>
      <c r="D18" s="84" t="s">
        <v>294</v>
      </c>
      <c r="E18" s="84" t="s">
        <v>294</v>
      </c>
      <c r="F18" s="99">
        <v>79.099999999999994</v>
      </c>
      <c r="G18" s="86">
        <f t="shared" si="1"/>
        <v>4.882716049382716</v>
      </c>
      <c r="H18" s="85">
        <f t="shared" si="2"/>
        <v>79.7</v>
      </c>
      <c r="I18" s="87">
        <v>4.9249999999999998</v>
      </c>
      <c r="J18" s="85">
        <f t="shared" si="3"/>
        <v>83.3</v>
      </c>
      <c r="K18" s="86">
        <v>5.1429999999999998</v>
      </c>
      <c r="L18" s="85">
        <f t="shared" si="4"/>
        <v>0</v>
      </c>
      <c r="M18" s="86"/>
      <c r="N18" s="85">
        <f t="shared" si="5"/>
        <v>82.4</v>
      </c>
      <c r="O18" s="86">
        <v>5.0860000000000003</v>
      </c>
      <c r="P18" s="88"/>
    </row>
    <row r="19" spans="1:16" x14ac:dyDescent="0.2">
      <c r="A19" s="81" t="s">
        <v>48</v>
      </c>
      <c r="B19" s="82" t="s">
        <v>49</v>
      </c>
      <c r="C19" s="83">
        <v>134.6</v>
      </c>
      <c r="D19" s="84" t="s">
        <v>294</v>
      </c>
      <c r="E19" s="84" t="s">
        <v>294</v>
      </c>
      <c r="F19" s="99">
        <v>658.5</v>
      </c>
      <c r="G19" s="86">
        <f t="shared" si="1"/>
        <v>4.8922734026745918</v>
      </c>
      <c r="H19" s="85">
        <f t="shared" si="2"/>
        <v>662.9</v>
      </c>
      <c r="I19" s="87">
        <v>4.9249999999999998</v>
      </c>
      <c r="J19" s="85">
        <f t="shared" si="3"/>
        <v>692.2</v>
      </c>
      <c r="K19" s="86">
        <v>5.1429999999999998</v>
      </c>
      <c r="L19" s="85">
        <f t="shared" si="4"/>
        <v>0</v>
      </c>
      <c r="M19" s="86"/>
      <c r="N19" s="85">
        <f t="shared" si="5"/>
        <v>684.6</v>
      </c>
      <c r="O19" s="86">
        <v>5.0860000000000003</v>
      </c>
      <c r="P19" s="88"/>
    </row>
    <row r="20" spans="1:16" x14ac:dyDescent="0.2">
      <c r="A20" s="81" t="s">
        <v>50</v>
      </c>
      <c r="B20" s="82" t="s">
        <v>51</v>
      </c>
      <c r="C20" s="83">
        <v>16.2</v>
      </c>
      <c r="D20" s="84" t="s">
        <v>294</v>
      </c>
      <c r="E20" s="84" t="s">
        <v>294</v>
      </c>
      <c r="F20" s="99">
        <v>79.099999999999994</v>
      </c>
      <c r="G20" s="86">
        <f t="shared" si="1"/>
        <v>4.882716049382716</v>
      </c>
      <c r="H20" s="85">
        <f t="shared" si="2"/>
        <v>79.7</v>
      </c>
      <c r="I20" s="87">
        <v>4.9249999999999998</v>
      </c>
      <c r="J20" s="85">
        <f t="shared" si="3"/>
        <v>83.3</v>
      </c>
      <c r="K20" s="86">
        <v>5.1429999999999998</v>
      </c>
      <c r="L20" s="85">
        <f t="shared" si="4"/>
        <v>0</v>
      </c>
      <c r="M20" s="86"/>
      <c r="N20" s="85">
        <f t="shared" si="5"/>
        <v>82.4</v>
      </c>
      <c r="O20" s="86">
        <v>5.0860000000000003</v>
      </c>
      <c r="P20" s="88"/>
    </row>
    <row r="21" spans="1:16" x14ac:dyDescent="0.2">
      <c r="A21" s="81" t="s">
        <v>52</v>
      </c>
      <c r="B21" s="82" t="s">
        <v>53</v>
      </c>
      <c r="C21" s="83">
        <v>16.2</v>
      </c>
      <c r="D21" s="84" t="s">
        <v>294</v>
      </c>
      <c r="E21" s="84" t="s">
        <v>294</v>
      </c>
      <c r="F21" s="99">
        <v>79.099999999999994</v>
      </c>
      <c r="G21" s="86">
        <f t="shared" si="1"/>
        <v>4.882716049382716</v>
      </c>
      <c r="H21" s="85">
        <f t="shared" si="2"/>
        <v>79.7</v>
      </c>
      <c r="I21" s="87">
        <v>4.9249999999999998</v>
      </c>
      <c r="J21" s="85">
        <f t="shared" si="3"/>
        <v>83.3</v>
      </c>
      <c r="K21" s="86">
        <v>5.1429999999999998</v>
      </c>
      <c r="L21" s="85">
        <f t="shared" si="4"/>
        <v>0</v>
      </c>
      <c r="M21" s="86"/>
      <c r="N21" s="85">
        <f t="shared" si="5"/>
        <v>82.4</v>
      </c>
      <c r="O21" s="86">
        <v>5.0860000000000003</v>
      </c>
      <c r="P21" s="88"/>
    </row>
    <row r="22" spans="1:16" x14ac:dyDescent="0.2">
      <c r="A22" s="81" t="s">
        <v>54</v>
      </c>
      <c r="B22" s="82" t="s">
        <v>55</v>
      </c>
      <c r="C22" s="83">
        <v>48.5</v>
      </c>
      <c r="D22" s="84" t="s">
        <v>294</v>
      </c>
      <c r="E22" s="84" t="s">
        <v>294</v>
      </c>
      <c r="F22" s="99">
        <v>237.2</v>
      </c>
      <c r="G22" s="86">
        <f t="shared" si="1"/>
        <v>4.8907216494845356</v>
      </c>
      <c r="H22" s="85">
        <f t="shared" si="2"/>
        <v>238.8</v>
      </c>
      <c r="I22" s="87">
        <v>4.9249999999999998</v>
      </c>
      <c r="J22" s="85">
        <f t="shared" si="3"/>
        <v>249.4</v>
      </c>
      <c r="K22" s="86">
        <v>5.1429999999999998</v>
      </c>
      <c r="L22" s="85">
        <f t="shared" si="4"/>
        <v>0</v>
      </c>
      <c r="M22" s="86"/>
      <c r="N22" s="85">
        <f t="shared" si="5"/>
        <v>246.7</v>
      </c>
      <c r="O22" s="86">
        <v>5.0860000000000003</v>
      </c>
      <c r="P22" s="88"/>
    </row>
    <row r="23" spans="1:16" x14ac:dyDescent="0.2">
      <c r="A23" s="81" t="s">
        <v>56</v>
      </c>
      <c r="B23" s="82" t="s">
        <v>57</v>
      </c>
      <c r="C23" s="83">
        <v>52.3</v>
      </c>
      <c r="D23" s="84" t="s">
        <v>294</v>
      </c>
      <c r="E23" s="84" t="s">
        <v>294</v>
      </c>
      <c r="F23" s="99">
        <v>255.9</v>
      </c>
      <c r="G23" s="86">
        <f t="shared" si="1"/>
        <v>4.8929254302103251</v>
      </c>
      <c r="H23" s="85">
        <f t="shared" si="2"/>
        <v>257.5</v>
      </c>
      <c r="I23" s="87">
        <v>4.9249999999999998</v>
      </c>
      <c r="J23" s="85">
        <f t="shared" si="3"/>
        <v>269</v>
      </c>
      <c r="K23" s="86">
        <v>5.1429999999999998</v>
      </c>
      <c r="L23" s="85">
        <f t="shared" si="4"/>
        <v>0</v>
      </c>
      <c r="M23" s="86"/>
      <c r="N23" s="85">
        <f t="shared" si="5"/>
        <v>266</v>
      </c>
      <c r="O23" s="86">
        <v>5.0860000000000003</v>
      </c>
      <c r="P23" s="88"/>
    </row>
    <row r="24" spans="1:16" x14ac:dyDescent="0.2">
      <c r="A24" s="81" t="s">
        <v>58</v>
      </c>
      <c r="B24" s="82" t="s">
        <v>59</v>
      </c>
      <c r="C24" s="83">
        <v>39.5</v>
      </c>
      <c r="D24" s="84" t="s">
        <v>294</v>
      </c>
      <c r="E24" s="84" t="s">
        <v>294</v>
      </c>
      <c r="F24" s="99">
        <v>193.2</v>
      </c>
      <c r="G24" s="86">
        <f t="shared" si="1"/>
        <v>4.8911392405063285</v>
      </c>
      <c r="H24" s="85">
        <f t="shared" si="2"/>
        <v>194.5</v>
      </c>
      <c r="I24" s="87">
        <v>4.9249999999999998</v>
      </c>
      <c r="J24" s="85">
        <f t="shared" si="3"/>
        <v>203.1</v>
      </c>
      <c r="K24" s="86">
        <v>5.1429999999999998</v>
      </c>
      <c r="L24" s="85">
        <f t="shared" si="4"/>
        <v>0</v>
      </c>
      <c r="M24" s="86"/>
      <c r="N24" s="85">
        <f t="shared" si="5"/>
        <v>200.9</v>
      </c>
      <c r="O24" s="86">
        <v>5.0860000000000003</v>
      </c>
      <c r="P24" s="88"/>
    </row>
    <row r="25" spans="1:16" x14ac:dyDescent="0.2">
      <c r="A25" s="81"/>
      <c r="B25" s="82"/>
      <c r="C25" s="83"/>
      <c r="D25" s="84"/>
      <c r="E25" s="84"/>
      <c r="F25" s="99"/>
      <c r="G25" s="86"/>
      <c r="H25" s="99"/>
      <c r="I25" s="87"/>
      <c r="J25" s="85"/>
      <c r="K25" s="86"/>
      <c r="L25" s="85"/>
      <c r="M25" s="86"/>
      <c r="N25" s="85"/>
      <c r="O25" s="87"/>
      <c r="P25" s="88"/>
    </row>
    <row r="26" spans="1:16" x14ac:dyDescent="0.2">
      <c r="A26" s="100" t="s">
        <v>60</v>
      </c>
      <c r="B26" s="101" t="s">
        <v>61</v>
      </c>
      <c r="C26" s="102"/>
      <c r="D26" s="103"/>
      <c r="E26" s="104"/>
      <c r="F26" s="105"/>
      <c r="G26" s="104"/>
      <c r="H26" s="103"/>
      <c r="I26" s="104"/>
      <c r="J26" s="103"/>
      <c r="K26" s="104"/>
      <c r="L26" s="103"/>
      <c r="M26" s="104"/>
      <c r="N26" s="103"/>
      <c r="O26" s="106"/>
      <c r="P26" s="88"/>
    </row>
    <row r="27" spans="1:16" x14ac:dyDescent="0.2">
      <c r="A27" s="81" t="s">
        <v>62</v>
      </c>
      <c r="B27" s="82" t="s">
        <v>63</v>
      </c>
      <c r="C27" s="83">
        <v>24.6</v>
      </c>
      <c r="D27" s="84" t="s">
        <v>294</v>
      </c>
      <c r="E27" s="84" t="s">
        <v>294</v>
      </c>
      <c r="F27" s="99">
        <v>120.5</v>
      </c>
      <c r="G27" s="86">
        <f t="shared" ref="G27:G30" si="6">F27/C27</f>
        <v>4.8983739837398375</v>
      </c>
      <c r="H27" s="85">
        <f t="shared" ref="H27:H30" si="7">ROUNDDOWN(C27*I27,1)</f>
        <v>121.1</v>
      </c>
      <c r="I27" s="87">
        <v>4.9249999999999998</v>
      </c>
      <c r="J27" s="85">
        <f t="shared" ref="J27:J30" si="8">ROUND($C27*K27,1)</f>
        <v>126.5</v>
      </c>
      <c r="K27" s="86">
        <v>5.1429999999999998</v>
      </c>
      <c r="L27" s="85">
        <f t="shared" ref="L27:L30" si="9">ROUND($C27*M27,1)</f>
        <v>0</v>
      </c>
      <c r="M27" s="86"/>
      <c r="N27" s="85">
        <f t="shared" ref="N27:N30" si="10">ROUND($C27*O27,1)</f>
        <v>125.1</v>
      </c>
      <c r="O27" s="86">
        <v>5.0860000000000003</v>
      </c>
      <c r="P27" s="88"/>
    </row>
    <row r="28" spans="1:16" x14ac:dyDescent="0.2">
      <c r="A28" s="81" t="s">
        <v>64</v>
      </c>
      <c r="B28" s="82" t="s">
        <v>65</v>
      </c>
      <c r="C28" s="83">
        <v>10</v>
      </c>
      <c r="D28" s="84" t="s">
        <v>294</v>
      </c>
      <c r="E28" s="84" t="s">
        <v>294</v>
      </c>
      <c r="F28" s="99">
        <v>49.1</v>
      </c>
      <c r="G28" s="86">
        <f t="shared" si="6"/>
        <v>4.91</v>
      </c>
      <c r="H28" s="85">
        <f t="shared" si="7"/>
        <v>49.2</v>
      </c>
      <c r="I28" s="87">
        <v>4.9249999999999998</v>
      </c>
      <c r="J28" s="85">
        <f t="shared" si="8"/>
        <v>51.4</v>
      </c>
      <c r="K28" s="86">
        <v>5.1429999999999998</v>
      </c>
      <c r="L28" s="85">
        <f t="shared" si="9"/>
        <v>0</v>
      </c>
      <c r="M28" s="86"/>
      <c r="N28" s="85">
        <f t="shared" si="10"/>
        <v>50.9</v>
      </c>
      <c r="O28" s="86">
        <v>5.0860000000000003</v>
      </c>
      <c r="P28" s="88"/>
    </row>
    <row r="29" spans="1:16" x14ac:dyDescent="0.2">
      <c r="A29" s="81" t="s">
        <v>66</v>
      </c>
      <c r="B29" s="82" t="s">
        <v>67</v>
      </c>
      <c r="C29" s="83">
        <v>39.299999999999997</v>
      </c>
      <c r="D29" s="84" t="s">
        <v>294</v>
      </c>
      <c r="E29" s="84" t="s">
        <v>294</v>
      </c>
      <c r="F29" s="99">
        <v>192.3</v>
      </c>
      <c r="G29" s="86">
        <f t="shared" si="6"/>
        <v>4.8931297709923669</v>
      </c>
      <c r="H29" s="85">
        <f t="shared" si="7"/>
        <v>193.5</v>
      </c>
      <c r="I29" s="87">
        <v>4.9249999999999998</v>
      </c>
      <c r="J29" s="85">
        <f t="shared" si="8"/>
        <v>202.1</v>
      </c>
      <c r="K29" s="86">
        <v>5.1429999999999998</v>
      </c>
      <c r="L29" s="85">
        <f t="shared" si="9"/>
        <v>0</v>
      </c>
      <c r="M29" s="86"/>
      <c r="N29" s="85">
        <f t="shared" si="10"/>
        <v>199.9</v>
      </c>
      <c r="O29" s="86">
        <v>5.0860000000000003</v>
      </c>
      <c r="P29" s="88"/>
    </row>
    <row r="30" spans="1:16" x14ac:dyDescent="0.2">
      <c r="A30" s="81" t="s">
        <v>68</v>
      </c>
      <c r="B30" s="82" t="s">
        <v>69</v>
      </c>
      <c r="C30" s="83">
        <v>17</v>
      </c>
      <c r="D30" s="84" t="s">
        <v>294</v>
      </c>
      <c r="E30" s="84" t="s">
        <v>294</v>
      </c>
      <c r="F30" s="99">
        <v>83.1</v>
      </c>
      <c r="G30" s="86">
        <f t="shared" si="6"/>
        <v>4.8882352941176466</v>
      </c>
      <c r="H30" s="85">
        <f t="shared" si="7"/>
        <v>83.7</v>
      </c>
      <c r="I30" s="87">
        <v>4.9249999999999998</v>
      </c>
      <c r="J30" s="85">
        <f t="shared" si="8"/>
        <v>87.4</v>
      </c>
      <c r="K30" s="86">
        <v>5.1429999999999998</v>
      </c>
      <c r="L30" s="85">
        <f t="shared" si="9"/>
        <v>0</v>
      </c>
      <c r="M30" s="86"/>
      <c r="N30" s="85">
        <f t="shared" si="10"/>
        <v>86.5</v>
      </c>
      <c r="O30" s="86">
        <v>5.0860000000000003</v>
      </c>
      <c r="P30" s="88"/>
    </row>
    <row r="31" spans="1:16" x14ac:dyDescent="0.2">
      <c r="A31" s="81"/>
      <c r="B31" s="82"/>
      <c r="C31" s="83"/>
      <c r="D31" s="84"/>
      <c r="E31" s="84"/>
      <c r="F31" s="99"/>
      <c r="G31" s="86"/>
      <c r="H31" s="99"/>
      <c r="I31" s="86"/>
      <c r="J31" s="85"/>
      <c r="K31" s="86"/>
      <c r="L31" s="85"/>
      <c r="M31" s="86"/>
      <c r="N31" s="85"/>
      <c r="O31" s="87"/>
      <c r="P31" s="88"/>
    </row>
    <row r="32" spans="1:16" x14ac:dyDescent="0.2">
      <c r="A32" s="107" t="s">
        <v>28</v>
      </c>
      <c r="B32" s="108" t="s">
        <v>70</v>
      </c>
      <c r="C32" s="109"/>
      <c r="D32" s="110"/>
      <c r="E32" s="111"/>
      <c r="F32" s="112"/>
      <c r="G32" s="111"/>
      <c r="H32" s="110"/>
      <c r="I32" s="111"/>
      <c r="J32" s="110"/>
      <c r="K32" s="111"/>
      <c r="L32" s="110"/>
      <c r="M32" s="111"/>
      <c r="N32" s="110"/>
      <c r="O32" s="113"/>
      <c r="P32" s="88"/>
    </row>
    <row r="33" spans="1:16" x14ac:dyDescent="0.2">
      <c r="A33" s="81" t="s">
        <v>71</v>
      </c>
      <c r="B33" s="82" t="s">
        <v>72</v>
      </c>
      <c r="C33" s="83">
        <v>43.1</v>
      </c>
      <c r="D33" s="84" t="s">
        <v>294</v>
      </c>
      <c r="E33" s="84" t="s">
        <v>294</v>
      </c>
      <c r="F33" s="99">
        <v>210.9</v>
      </c>
      <c r="G33" s="86">
        <f t="shared" ref="G33:G37" si="11">F33/C33</f>
        <v>4.8932714617169371</v>
      </c>
      <c r="H33" s="85">
        <f t="shared" ref="H33:H35" si="12">ROUNDDOWN(C33*I33,1)</f>
        <v>212.2</v>
      </c>
      <c r="I33" s="87">
        <v>4.9249999999999998</v>
      </c>
      <c r="J33" s="85">
        <f t="shared" ref="J33:J37" si="13">ROUND($C33*K33,1)</f>
        <v>221.7</v>
      </c>
      <c r="K33" s="86">
        <v>5.1429999999999998</v>
      </c>
      <c r="L33" s="85">
        <f>ROUND($C33*M33,1)</f>
        <v>0</v>
      </c>
      <c r="M33" s="86"/>
      <c r="N33" s="85">
        <f>ROUND($C33*O33,1)</f>
        <v>219.2</v>
      </c>
      <c r="O33" s="86">
        <v>5.0860000000000003</v>
      </c>
      <c r="P33" s="88"/>
    </row>
    <row r="34" spans="1:16" x14ac:dyDescent="0.2">
      <c r="A34" s="81" t="s">
        <v>73</v>
      </c>
      <c r="B34" s="82" t="s">
        <v>74</v>
      </c>
      <c r="C34" s="83">
        <v>40.1</v>
      </c>
      <c r="D34" s="84" t="s">
        <v>294</v>
      </c>
      <c r="E34" s="84" t="s">
        <v>294</v>
      </c>
      <c r="F34" s="99">
        <v>196.2</v>
      </c>
      <c r="G34" s="86">
        <f t="shared" si="11"/>
        <v>4.892768079800498</v>
      </c>
      <c r="H34" s="85">
        <f t="shared" si="12"/>
        <v>197.4</v>
      </c>
      <c r="I34" s="87">
        <v>4.9249999999999998</v>
      </c>
      <c r="J34" s="85">
        <f t="shared" si="13"/>
        <v>206.2</v>
      </c>
      <c r="K34" s="86">
        <v>5.1429999999999998</v>
      </c>
      <c r="L34" s="85">
        <f>ROUND($C34*M34,1)</f>
        <v>0</v>
      </c>
      <c r="M34" s="86"/>
      <c r="N34" s="85">
        <f>ROUND($C34*O34,1)</f>
        <v>203.9</v>
      </c>
      <c r="O34" s="86">
        <v>5.0860000000000003</v>
      </c>
      <c r="P34" s="88"/>
    </row>
    <row r="35" spans="1:16" x14ac:dyDescent="0.2">
      <c r="A35" s="81" t="s">
        <v>75</v>
      </c>
      <c r="B35" s="82" t="s">
        <v>76</v>
      </c>
      <c r="C35" s="83">
        <v>59.4</v>
      </c>
      <c r="D35" s="84" t="s">
        <v>294</v>
      </c>
      <c r="E35" s="84" t="s">
        <v>294</v>
      </c>
      <c r="F35" s="99">
        <v>290.39999999999998</v>
      </c>
      <c r="G35" s="86">
        <f t="shared" si="11"/>
        <v>4.8888888888888884</v>
      </c>
      <c r="H35" s="85">
        <f t="shared" si="12"/>
        <v>292.5</v>
      </c>
      <c r="I35" s="87">
        <v>4.9249999999999998</v>
      </c>
      <c r="J35" s="85">
        <f t="shared" si="13"/>
        <v>305.5</v>
      </c>
      <c r="K35" s="86">
        <v>5.1429999999999998</v>
      </c>
      <c r="L35" s="85">
        <f>ROUND($C35*M35,1)</f>
        <v>0</v>
      </c>
      <c r="M35" s="86"/>
      <c r="N35" s="85">
        <f>ROUND($C35*O35,1)</f>
        <v>302.10000000000002</v>
      </c>
      <c r="O35" s="86">
        <v>5.0860000000000003</v>
      </c>
      <c r="P35" s="88"/>
    </row>
    <row r="36" spans="1:16" s="98" customFormat="1" ht="25.5" x14ac:dyDescent="0.2">
      <c r="A36" s="89" t="s">
        <v>77</v>
      </c>
      <c r="B36" s="90" t="s">
        <v>78</v>
      </c>
      <c r="C36" s="91">
        <v>0</v>
      </c>
      <c r="D36" s="92">
        <v>0</v>
      </c>
      <c r="E36" s="92">
        <v>0</v>
      </c>
      <c r="F36" s="93"/>
      <c r="G36" s="94">
        <v>0</v>
      </c>
      <c r="H36" s="93">
        <v>0</v>
      </c>
      <c r="I36" s="94">
        <v>0</v>
      </c>
      <c r="J36" s="95">
        <v>0</v>
      </c>
      <c r="K36" s="94">
        <v>0</v>
      </c>
      <c r="L36" s="95">
        <v>0</v>
      </c>
      <c r="M36" s="94">
        <v>0</v>
      </c>
      <c r="N36" s="95">
        <v>0</v>
      </c>
      <c r="O36" s="96">
        <v>0</v>
      </c>
      <c r="P36" s="97"/>
    </row>
    <row r="37" spans="1:16" x14ac:dyDescent="0.2">
      <c r="A37" s="81" t="s">
        <v>79</v>
      </c>
      <c r="B37" s="82" t="s">
        <v>80</v>
      </c>
      <c r="C37" s="83">
        <v>31.5</v>
      </c>
      <c r="D37" s="84" t="s">
        <v>294</v>
      </c>
      <c r="E37" s="84" t="s">
        <v>294</v>
      </c>
      <c r="F37" s="99">
        <v>154.19999999999999</v>
      </c>
      <c r="G37" s="86">
        <f t="shared" si="11"/>
        <v>4.8952380952380947</v>
      </c>
      <c r="H37" s="85">
        <f>ROUNDDOWN(C37*I37,1)</f>
        <v>155.1</v>
      </c>
      <c r="I37" s="87">
        <v>4.9249999999999998</v>
      </c>
      <c r="J37" s="85">
        <f t="shared" si="13"/>
        <v>162</v>
      </c>
      <c r="K37" s="86">
        <v>5.1429999999999998</v>
      </c>
      <c r="L37" s="85">
        <f>ROUND($C37*M37,1)</f>
        <v>0</v>
      </c>
      <c r="M37" s="86"/>
      <c r="N37" s="85">
        <f>ROUND($C37*O37,1)</f>
        <v>160.19999999999999</v>
      </c>
      <c r="O37" s="86">
        <v>5.0860000000000003</v>
      </c>
      <c r="P37" s="88"/>
    </row>
    <row r="38" spans="1:16" x14ac:dyDescent="0.2">
      <c r="A38" s="81"/>
      <c r="B38" s="82"/>
      <c r="C38" s="83"/>
      <c r="D38" s="84"/>
      <c r="E38" s="84"/>
      <c r="F38" s="99"/>
      <c r="G38" s="86"/>
      <c r="H38" s="99"/>
      <c r="I38" s="86"/>
      <c r="J38" s="85"/>
      <c r="K38" s="86"/>
      <c r="L38" s="85"/>
      <c r="M38" s="86"/>
      <c r="N38" s="85"/>
      <c r="O38" s="87"/>
      <c r="P38" s="88"/>
    </row>
    <row r="39" spans="1:16" x14ac:dyDescent="0.2">
      <c r="A39" s="100" t="s">
        <v>81</v>
      </c>
      <c r="B39" s="101" t="s">
        <v>82</v>
      </c>
      <c r="C39" s="102"/>
      <c r="D39" s="103"/>
      <c r="E39" s="104"/>
      <c r="F39" s="105"/>
      <c r="G39" s="104"/>
      <c r="H39" s="103"/>
      <c r="I39" s="104"/>
      <c r="J39" s="103"/>
      <c r="K39" s="104"/>
      <c r="L39" s="103"/>
      <c r="M39" s="104"/>
      <c r="N39" s="103"/>
      <c r="O39" s="106"/>
      <c r="P39" s="88"/>
    </row>
    <row r="40" spans="1:16" x14ac:dyDescent="0.2">
      <c r="A40" s="81" t="s">
        <v>83</v>
      </c>
      <c r="B40" s="82" t="s">
        <v>84</v>
      </c>
      <c r="C40" s="83">
        <v>32.299999999999997</v>
      </c>
      <c r="D40" s="84" t="s">
        <v>294</v>
      </c>
      <c r="E40" s="84" t="s">
        <v>294</v>
      </c>
      <c r="F40" s="99">
        <v>158</v>
      </c>
      <c r="G40" s="86">
        <f t="shared" ref="G40:G45" si="14">F40/C40</f>
        <v>4.8916408668730655</v>
      </c>
      <c r="H40" s="85">
        <f>ROUNDDOWN(C40*I40,1)</f>
        <v>159</v>
      </c>
      <c r="I40" s="87">
        <v>4.9249999999999998</v>
      </c>
      <c r="J40" s="85">
        <f t="shared" ref="J40:J45" si="15">ROUND($C40*K40,1)</f>
        <v>166.1</v>
      </c>
      <c r="K40" s="86">
        <v>5.1429999999999998</v>
      </c>
      <c r="L40" s="85">
        <f t="shared" ref="L40:L45" si="16">ROUND($C40*M40,1)</f>
        <v>0</v>
      </c>
      <c r="M40" s="86"/>
      <c r="N40" s="85">
        <f t="shared" ref="N40:N45" si="17">ROUND($C40*O40,1)</f>
        <v>164.3</v>
      </c>
      <c r="O40" s="86">
        <v>5.0860000000000003</v>
      </c>
      <c r="P40" s="88"/>
    </row>
    <row r="41" spans="1:16" x14ac:dyDescent="0.2">
      <c r="A41" s="81" t="s">
        <v>85</v>
      </c>
      <c r="B41" s="82" t="s">
        <v>86</v>
      </c>
      <c r="C41" s="83">
        <v>17</v>
      </c>
      <c r="D41" s="84" t="s">
        <v>294</v>
      </c>
      <c r="E41" s="84" t="s">
        <v>294</v>
      </c>
      <c r="F41" s="99">
        <v>83.1</v>
      </c>
      <c r="G41" s="86">
        <f t="shared" si="14"/>
        <v>4.8882352941176466</v>
      </c>
      <c r="H41" s="85">
        <f t="shared" ref="H41:H45" si="18">ROUNDDOWN(C41*I41,1)</f>
        <v>83.7</v>
      </c>
      <c r="I41" s="87">
        <v>4.9249999999999998</v>
      </c>
      <c r="J41" s="85">
        <f t="shared" si="15"/>
        <v>87.4</v>
      </c>
      <c r="K41" s="86">
        <v>5.1429999999999998</v>
      </c>
      <c r="L41" s="85">
        <f t="shared" si="16"/>
        <v>0</v>
      </c>
      <c r="M41" s="86"/>
      <c r="N41" s="85">
        <f t="shared" si="17"/>
        <v>86.5</v>
      </c>
      <c r="O41" s="86">
        <v>5.0860000000000003</v>
      </c>
      <c r="P41" s="88"/>
    </row>
    <row r="42" spans="1:16" x14ac:dyDescent="0.2">
      <c r="A42" s="81" t="s">
        <v>87</v>
      </c>
      <c r="B42" s="82" t="s">
        <v>88</v>
      </c>
      <c r="C42" s="83">
        <v>34.9</v>
      </c>
      <c r="D42" s="84" t="s">
        <v>294</v>
      </c>
      <c r="E42" s="84" t="s">
        <v>294</v>
      </c>
      <c r="F42" s="99">
        <v>170.8</v>
      </c>
      <c r="G42" s="86">
        <f t="shared" si="14"/>
        <v>4.8939828080229235</v>
      </c>
      <c r="H42" s="85">
        <f t="shared" si="18"/>
        <v>171.8</v>
      </c>
      <c r="I42" s="87">
        <v>4.9249999999999998</v>
      </c>
      <c r="J42" s="85">
        <f t="shared" si="15"/>
        <v>179.5</v>
      </c>
      <c r="K42" s="86">
        <v>5.1429999999999998</v>
      </c>
      <c r="L42" s="85">
        <f t="shared" si="16"/>
        <v>0</v>
      </c>
      <c r="M42" s="86"/>
      <c r="N42" s="85">
        <f t="shared" si="17"/>
        <v>177.5</v>
      </c>
      <c r="O42" s="86">
        <v>5.0860000000000003</v>
      </c>
      <c r="P42" s="88"/>
    </row>
    <row r="43" spans="1:16" x14ac:dyDescent="0.2">
      <c r="A43" s="81" t="s">
        <v>89</v>
      </c>
      <c r="B43" s="82" t="s">
        <v>90</v>
      </c>
      <c r="C43" s="83">
        <v>26</v>
      </c>
      <c r="D43" s="84" t="s">
        <v>294</v>
      </c>
      <c r="E43" s="84" t="s">
        <v>294</v>
      </c>
      <c r="F43" s="99">
        <v>127</v>
      </c>
      <c r="G43" s="86">
        <f t="shared" si="14"/>
        <v>4.884615384615385</v>
      </c>
      <c r="H43" s="85">
        <f t="shared" si="18"/>
        <v>128</v>
      </c>
      <c r="I43" s="87">
        <v>4.9249999999999998</v>
      </c>
      <c r="J43" s="85">
        <f t="shared" si="15"/>
        <v>133.69999999999999</v>
      </c>
      <c r="K43" s="86">
        <v>5.1429999999999998</v>
      </c>
      <c r="L43" s="85">
        <f t="shared" si="16"/>
        <v>0</v>
      </c>
      <c r="M43" s="86"/>
      <c r="N43" s="85">
        <f t="shared" si="17"/>
        <v>132.19999999999999</v>
      </c>
      <c r="O43" s="86">
        <v>5.0860000000000003</v>
      </c>
      <c r="P43" s="88"/>
    </row>
    <row r="44" spans="1:16" x14ac:dyDescent="0.2">
      <c r="A44" s="81" t="s">
        <v>91</v>
      </c>
      <c r="B44" s="82" t="s">
        <v>92</v>
      </c>
      <c r="C44" s="83">
        <v>16.2</v>
      </c>
      <c r="D44" s="84" t="s">
        <v>294</v>
      </c>
      <c r="E44" s="84" t="s">
        <v>294</v>
      </c>
      <c r="F44" s="99">
        <v>79.099999999999994</v>
      </c>
      <c r="G44" s="86">
        <f t="shared" si="14"/>
        <v>4.882716049382716</v>
      </c>
      <c r="H44" s="85">
        <f t="shared" si="18"/>
        <v>79.7</v>
      </c>
      <c r="I44" s="87">
        <v>4.9249999999999998</v>
      </c>
      <c r="J44" s="85">
        <f t="shared" si="15"/>
        <v>83.3</v>
      </c>
      <c r="K44" s="86">
        <v>5.1429999999999998</v>
      </c>
      <c r="L44" s="85">
        <f t="shared" si="16"/>
        <v>0</v>
      </c>
      <c r="M44" s="86"/>
      <c r="N44" s="85">
        <f t="shared" si="17"/>
        <v>82.4</v>
      </c>
      <c r="O44" s="86">
        <v>5.0860000000000003</v>
      </c>
      <c r="P44" s="88"/>
    </row>
    <row r="45" spans="1:16" x14ac:dyDescent="0.2">
      <c r="A45" s="81" t="s">
        <v>93</v>
      </c>
      <c r="B45" s="82" t="s">
        <v>94</v>
      </c>
      <c r="C45" s="83">
        <v>50</v>
      </c>
      <c r="D45" s="84" t="s">
        <v>294</v>
      </c>
      <c r="E45" s="84" t="s">
        <v>294</v>
      </c>
      <c r="F45" s="99">
        <v>244.4</v>
      </c>
      <c r="G45" s="86">
        <f t="shared" si="14"/>
        <v>4.8879999999999999</v>
      </c>
      <c r="H45" s="85">
        <f t="shared" si="18"/>
        <v>246.2</v>
      </c>
      <c r="I45" s="87">
        <v>4.9249999999999998</v>
      </c>
      <c r="J45" s="85">
        <f t="shared" si="15"/>
        <v>257.2</v>
      </c>
      <c r="K45" s="86">
        <v>5.1429999999999998</v>
      </c>
      <c r="L45" s="85">
        <f t="shared" si="16"/>
        <v>0</v>
      </c>
      <c r="M45" s="86"/>
      <c r="N45" s="85">
        <f t="shared" si="17"/>
        <v>254.3</v>
      </c>
      <c r="O45" s="86">
        <v>5.0860000000000003</v>
      </c>
      <c r="P45" s="88"/>
    </row>
    <row r="46" spans="1:16" x14ac:dyDescent="0.2">
      <c r="A46" s="81"/>
      <c r="B46" s="82"/>
      <c r="C46" s="83"/>
      <c r="D46" s="84"/>
      <c r="E46" s="84"/>
      <c r="F46" s="99"/>
      <c r="G46" s="86"/>
      <c r="H46" s="99"/>
      <c r="I46" s="86"/>
      <c r="J46" s="85"/>
      <c r="K46" s="86"/>
      <c r="L46" s="85"/>
      <c r="M46" s="86"/>
      <c r="N46" s="85"/>
      <c r="O46" s="87"/>
      <c r="P46" s="88"/>
    </row>
    <row r="47" spans="1:16" x14ac:dyDescent="0.2">
      <c r="A47" s="107" t="s">
        <v>28</v>
      </c>
      <c r="B47" s="108" t="s">
        <v>95</v>
      </c>
      <c r="C47" s="109"/>
      <c r="D47" s="110"/>
      <c r="E47" s="111"/>
      <c r="F47" s="112"/>
      <c r="G47" s="111"/>
      <c r="H47" s="110"/>
      <c r="I47" s="111"/>
      <c r="J47" s="110"/>
      <c r="K47" s="111"/>
      <c r="L47" s="110"/>
      <c r="M47" s="111"/>
      <c r="N47" s="110"/>
      <c r="O47" s="113"/>
      <c r="P47" s="88"/>
    </row>
    <row r="48" spans="1:16" x14ac:dyDescent="0.2">
      <c r="A48" s="81" t="s">
        <v>96</v>
      </c>
      <c r="B48" s="82" t="s">
        <v>97</v>
      </c>
      <c r="C48" s="83">
        <v>7.7</v>
      </c>
      <c r="D48" s="84" t="s">
        <v>294</v>
      </c>
      <c r="E48" s="84" t="s">
        <v>294</v>
      </c>
      <c r="F48" s="99">
        <v>37.700000000000003</v>
      </c>
      <c r="G48" s="86">
        <f t="shared" ref="G48:G58" si="19">F48/C48</f>
        <v>4.8961038961038961</v>
      </c>
      <c r="H48" s="85">
        <f t="shared" ref="H48:H58" si="20">ROUNDDOWN(C48*I48,1)</f>
        <v>37.9</v>
      </c>
      <c r="I48" s="87">
        <v>4.9249999999999998</v>
      </c>
      <c r="J48" s="85">
        <f t="shared" ref="J48:J58" si="21">ROUND($C48*K48,1)</f>
        <v>39.6</v>
      </c>
      <c r="K48" s="86">
        <v>5.1429999999999998</v>
      </c>
      <c r="L48" s="85">
        <f t="shared" ref="L48:L58" si="22">ROUND($C48*M48,1)</f>
        <v>0</v>
      </c>
      <c r="M48" s="86"/>
      <c r="N48" s="85">
        <f t="shared" ref="N48:N58" si="23">ROUND($C48*O48,1)</f>
        <v>39.200000000000003</v>
      </c>
      <c r="O48" s="86">
        <v>5.0860000000000003</v>
      </c>
      <c r="P48" s="88"/>
    </row>
    <row r="49" spans="1:16" x14ac:dyDescent="0.2">
      <c r="A49" s="81" t="s">
        <v>98</v>
      </c>
      <c r="B49" s="82" t="s">
        <v>99</v>
      </c>
      <c r="C49" s="83">
        <v>8.5</v>
      </c>
      <c r="D49" s="84" t="s">
        <v>294</v>
      </c>
      <c r="E49" s="84" t="s">
        <v>294</v>
      </c>
      <c r="F49" s="99">
        <v>41.6</v>
      </c>
      <c r="G49" s="86">
        <f t="shared" si="19"/>
        <v>4.8941176470588239</v>
      </c>
      <c r="H49" s="85">
        <f t="shared" si="20"/>
        <v>41.8</v>
      </c>
      <c r="I49" s="87">
        <v>4.9249999999999998</v>
      </c>
      <c r="J49" s="85">
        <f t="shared" si="21"/>
        <v>43.7</v>
      </c>
      <c r="K49" s="86">
        <v>5.1429999999999998</v>
      </c>
      <c r="L49" s="85">
        <f t="shared" si="22"/>
        <v>0</v>
      </c>
      <c r="M49" s="86"/>
      <c r="N49" s="85">
        <f t="shared" si="23"/>
        <v>43.2</v>
      </c>
      <c r="O49" s="86">
        <v>5.0860000000000003</v>
      </c>
      <c r="P49" s="88"/>
    </row>
    <row r="50" spans="1:16" x14ac:dyDescent="0.2">
      <c r="A50" s="81" t="s">
        <v>100</v>
      </c>
      <c r="B50" s="82" t="s">
        <v>101</v>
      </c>
      <c r="C50" s="83">
        <v>10.8</v>
      </c>
      <c r="D50" s="84" t="s">
        <v>294</v>
      </c>
      <c r="E50" s="84" t="s">
        <v>294</v>
      </c>
      <c r="F50" s="99">
        <v>53</v>
      </c>
      <c r="G50" s="86">
        <f t="shared" si="19"/>
        <v>4.9074074074074074</v>
      </c>
      <c r="H50" s="85">
        <f t="shared" si="20"/>
        <v>53.1</v>
      </c>
      <c r="I50" s="87">
        <v>4.9249999999999998</v>
      </c>
      <c r="J50" s="85">
        <f t="shared" si="21"/>
        <v>55.5</v>
      </c>
      <c r="K50" s="86">
        <v>5.1429999999999998</v>
      </c>
      <c r="L50" s="85">
        <f t="shared" si="22"/>
        <v>0</v>
      </c>
      <c r="M50" s="86"/>
      <c r="N50" s="85">
        <f t="shared" si="23"/>
        <v>54.9</v>
      </c>
      <c r="O50" s="86">
        <v>5.0860000000000003</v>
      </c>
      <c r="P50" s="88"/>
    </row>
    <row r="51" spans="1:16" x14ac:dyDescent="0.2">
      <c r="A51" s="81" t="s">
        <v>102</v>
      </c>
      <c r="B51" s="82" t="s">
        <v>103</v>
      </c>
      <c r="C51" s="83">
        <v>14.6</v>
      </c>
      <c r="D51" s="84" t="s">
        <v>294</v>
      </c>
      <c r="E51" s="84" t="s">
        <v>294</v>
      </c>
      <c r="F51" s="99">
        <v>71.3</v>
      </c>
      <c r="G51" s="86">
        <f t="shared" si="19"/>
        <v>4.8835616438356162</v>
      </c>
      <c r="H51" s="85">
        <f t="shared" si="20"/>
        <v>71.900000000000006</v>
      </c>
      <c r="I51" s="87">
        <v>4.9249999999999998</v>
      </c>
      <c r="J51" s="85">
        <f t="shared" si="21"/>
        <v>75.099999999999994</v>
      </c>
      <c r="K51" s="86">
        <v>5.1429999999999998</v>
      </c>
      <c r="L51" s="85">
        <f t="shared" si="22"/>
        <v>0</v>
      </c>
      <c r="M51" s="86"/>
      <c r="N51" s="85">
        <f t="shared" si="23"/>
        <v>74.3</v>
      </c>
      <c r="O51" s="86">
        <v>5.0860000000000003</v>
      </c>
      <c r="P51" s="88"/>
    </row>
    <row r="52" spans="1:16" x14ac:dyDescent="0.2">
      <c r="A52" s="81" t="s">
        <v>104</v>
      </c>
      <c r="B52" s="82" t="s">
        <v>105</v>
      </c>
      <c r="C52" s="83">
        <v>19.2</v>
      </c>
      <c r="D52" s="84" t="s">
        <v>294</v>
      </c>
      <c r="E52" s="84" t="s">
        <v>294</v>
      </c>
      <c r="F52" s="99">
        <v>93.8</v>
      </c>
      <c r="G52" s="86">
        <f t="shared" si="19"/>
        <v>4.885416666666667</v>
      </c>
      <c r="H52" s="85">
        <f t="shared" si="20"/>
        <v>94.5</v>
      </c>
      <c r="I52" s="87">
        <v>4.9249999999999998</v>
      </c>
      <c r="J52" s="85">
        <f t="shared" si="21"/>
        <v>98.7</v>
      </c>
      <c r="K52" s="86">
        <v>5.1429999999999998</v>
      </c>
      <c r="L52" s="85">
        <f t="shared" si="22"/>
        <v>0</v>
      </c>
      <c r="M52" s="86"/>
      <c r="N52" s="85">
        <f t="shared" si="23"/>
        <v>97.7</v>
      </c>
      <c r="O52" s="86">
        <v>5.0860000000000003</v>
      </c>
      <c r="P52" s="88"/>
    </row>
    <row r="53" spans="1:16" x14ac:dyDescent="0.2">
      <c r="A53" s="81" t="s">
        <v>106</v>
      </c>
      <c r="B53" s="82" t="s">
        <v>107</v>
      </c>
      <c r="C53" s="83">
        <v>30.5</v>
      </c>
      <c r="D53" s="84" t="s">
        <v>294</v>
      </c>
      <c r="E53" s="84" t="s">
        <v>294</v>
      </c>
      <c r="F53" s="99">
        <v>149.1</v>
      </c>
      <c r="G53" s="86">
        <f t="shared" si="19"/>
        <v>4.888524590163934</v>
      </c>
      <c r="H53" s="85">
        <f t="shared" si="20"/>
        <v>150.19999999999999</v>
      </c>
      <c r="I53" s="87">
        <v>4.9249999999999998</v>
      </c>
      <c r="J53" s="85">
        <f t="shared" si="21"/>
        <v>156.9</v>
      </c>
      <c r="K53" s="86">
        <v>5.1429999999999998</v>
      </c>
      <c r="L53" s="85">
        <f t="shared" si="22"/>
        <v>0</v>
      </c>
      <c r="M53" s="86"/>
      <c r="N53" s="85">
        <f t="shared" si="23"/>
        <v>155.1</v>
      </c>
      <c r="O53" s="86">
        <v>5.0860000000000003</v>
      </c>
      <c r="P53" s="88"/>
    </row>
    <row r="54" spans="1:16" x14ac:dyDescent="0.2">
      <c r="A54" s="81" t="s">
        <v>108</v>
      </c>
      <c r="B54" s="82" t="s">
        <v>109</v>
      </c>
      <c r="C54" s="83">
        <v>30.7</v>
      </c>
      <c r="D54" s="84" t="s">
        <v>294</v>
      </c>
      <c r="E54" s="84" t="s">
        <v>294</v>
      </c>
      <c r="F54" s="99">
        <v>150.30000000000001</v>
      </c>
      <c r="G54" s="86">
        <f t="shared" si="19"/>
        <v>4.8957654723127044</v>
      </c>
      <c r="H54" s="85">
        <f t="shared" si="20"/>
        <v>151.1</v>
      </c>
      <c r="I54" s="87">
        <v>4.9249999999999998</v>
      </c>
      <c r="J54" s="85">
        <f t="shared" si="21"/>
        <v>157.9</v>
      </c>
      <c r="K54" s="86">
        <v>5.1429999999999998</v>
      </c>
      <c r="L54" s="85">
        <f t="shared" si="22"/>
        <v>0</v>
      </c>
      <c r="M54" s="86"/>
      <c r="N54" s="85">
        <f t="shared" si="23"/>
        <v>156.1</v>
      </c>
      <c r="O54" s="86">
        <v>5.0860000000000003</v>
      </c>
      <c r="P54" s="88"/>
    </row>
    <row r="55" spans="1:16" x14ac:dyDescent="0.2">
      <c r="A55" s="81" t="s">
        <v>110</v>
      </c>
      <c r="B55" s="82" t="s">
        <v>111</v>
      </c>
      <c r="C55" s="83">
        <v>37.4</v>
      </c>
      <c r="D55" s="84" t="s">
        <v>294</v>
      </c>
      <c r="E55" s="84" t="s">
        <v>294</v>
      </c>
      <c r="F55" s="99">
        <v>183.1</v>
      </c>
      <c r="G55" s="86">
        <f t="shared" si="19"/>
        <v>4.8957219251336896</v>
      </c>
      <c r="H55" s="85">
        <f t="shared" si="20"/>
        <v>184.1</v>
      </c>
      <c r="I55" s="87">
        <v>4.9249999999999998</v>
      </c>
      <c r="J55" s="85">
        <f t="shared" si="21"/>
        <v>192.3</v>
      </c>
      <c r="K55" s="86">
        <v>5.1429999999999998</v>
      </c>
      <c r="L55" s="85">
        <f t="shared" si="22"/>
        <v>0</v>
      </c>
      <c r="M55" s="86"/>
      <c r="N55" s="85">
        <f t="shared" si="23"/>
        <v>190.2</v>
      </c>
      <c r="O55" s="86">
        <v>5.0860000000000003</v>
      </c>
      <c r="P55" s="88"/>
    </row>
    <row r="56" spans="1:16" x14ac:dyDescent="0.2">
      <c r="A56" s="81" t="s">
        <v>112</v>
      </c>
      <c r="B56" s="82" t="s">
        <v>113</v>
      </c>
      <c r="C56" s="83">
        <v>10</v>
      </c>
      <c r="D56" s="84" t="s">
        <v>294</v>
      </c>
      <c r="E56" s="84" t="s">
        <v>294</v>
      </c>
      <c r="F56" s="99">
        <v>49.1</v>
      </c>
      <c r="G56" s="86">
        <f t="shared" si="19"/>
        <v>4.91</v>
      </c>
      <c r="H56" s="85">
        <f t="shared" si="20"/>
        <v>49.2</v>
      </c>
      <c r="I56" s="87">
        <v>4.9249999999999998</v>
      </c>
      <c r="J56" s="85">
        <f t="shared" si="21"/>
        <v>51.4</v>
      </c>
      <c r="K56" s="86">
        <v>5.1429999999999998</v>
      </c>
      <c r="L56" s="85">
        <f t="shared" si="22"/>
        <v>0</v>
      </c>
      <c r="M56" s="86"/>
      <c r="N56" s="85">
        <f t="shared" si="23"/>
        <v>50.9</v>
      </c>
      <c r="O56" s="86">
        <v>5.0860000000000003</v>
      </c>
      <c r="P56" s="88"/>
    </row>
    <row r="57" spans="1:16" x14ac:dyDescent="0.2">
      <c r="A57" s="81" t="s">
        <v>114</v>
      </c>
      <c r="B57" s="82" t="s">
        <v>115</v>
      </c>
      <c r="C57" s="83">
        <v>26.9</v>
      </c>
      <c r="D57" s="84" t="s">
        <v>294</v>
      </c>
      <c r="E57" s="84" t="s">
        <v>294</v>
      </c>
      <c r="F57" s="99">
        <v>131.30000000000001</v>
      </c>
      <c r="G57" s="86">
        <f t="shared" si="19"/>
        <v>4.8810408921933091</v>
      </c>
      <c r="H57" s="85">
        <f t="shared" si="20"/>
        <v>132.4</v>
      </c>
      <c r="I57" s="87">
        <v>4.9249999999999998</v>
      </c>
      <c r="J57" s="85">
        <f t="shared" si="21"/>
        <v>138.30000000000001</v>
      </c>
      <c r="K57" s="86">
        <v>5.1429999999999998</v>
      </c>
      <c r="L57" s="85">
        <f t="shared" si="22"/>
        <v>0</v>
      </c>
      <c r="M57" s="86"/>
      <c r="N57" s="85">
        <f t="shared" si="23"/>
        <v>136.80000000000001</v>
      </c>
      <c r="O57" s="86">
        <v>5.0860000000000003</v>
      </c>
      <c r="P57" s="88"/>
    </row>
    <row r="58" spans="1:16" x14ac:dyDescent="0.2">
      <c r="A58" s="81" t="s">
        <v>116</v>
      </c>
      <c r="B58" s="82" t="s">
        <v>117</v>
      </c>
      <c r="C58" s="83">
        <v>24.2</v>
      </c>
      <c r="D58" s="84" t="s">
        <v>294</v>
      </c>
      <c r="E58" s="84" t="s">
        <v>294</v>
      </c>
      <c r="F58" s="99">
        <v>118.6</v>
      </c>
      <c r="G58" s="86">
        <f t="shared" si="19"/>
        <v>4.9008264462809921</v>
      </c>
      <c r="H58" s="85">
        <f t="shared" si="20"/>
        <v>119.1</v>
      </c>
      <c r="I58" s="87">
        <v>4.9249999999999998</v>
      </c>
      <c r="J58" s="85">
        <f t="shared" si="21"/>
        <v>124.5</v>
      </c>
      <c r="K58" s="86">
        <v>5.1429999999999998</v>
      </c>
      <c r="L58" s="85">
        <f t="shared" si="22"/>
        <v>0</v>
      </c>
      <c r="M58" s="86"/>
      <c r="N58" s="85">
        <f t="shared" si="23"/>
        <v>123.1</v>
      </c>
      <c r="O58" s="86">
        <v>5.0860000000000003</v>
      </c>
      <c r="P58" s="88"/>
    </row>
    <row r="59" spans="1:16" x14ac:dyDescent="0.2">
      <c r="A59" s="81"/>
      <c r="B59" s="82"/>
      <c r="C59" s="83"/>
      <c r="D59" s="84"/>
      <c r="E59" s="84"/>
      <c r="F59" s="99"/>
      <c r="G59" s="86"/>
      <c r="H59" s="99"/>
      <c r="I59" s="86"/>
      <c r="J59" s="85"/>
      <c r="K59" s="86"/>
      <c r="L59" s="85"/>
      <c r="M59" s="86"/>
      <c r="N59" s="85"/>
      <c r="O59" s="87"/>
      <c r="P59" s="88"/>
    </row>
    <row r="60" spans="1:16" x14ac:dyDescent="0.2">
      <c r="A60" s="74" t="s">
        <v>118</v>
      </c>
      <c r="B60" s="75" t="s">
        <v>119</v>
      </c>
      <c r="C60" s="76"/>
      <c r="D60" s="77"/>
      <c r="E60" s="78"/>
      <c r="F60" s="79"/>
      <c r="G60" s="78"/>
      <c r="H60" s="77"/>
      <c r="I60" s="78"/>
      <c r="J60" s="77"/>
      <c r="K60" s="78"/>
      <c r="L60" s="77"/>
      <c r="M60" s="78"/>
      <c r="N60" s="77"/>
      <c r="O60" s="80"/>
      <c r="P60" s="88"/>
    </row>
    <row r="61" spans="1:16" x14ac:dyDescent="0.2">
      <c r="A61" s="81" t="s">
        <v>120</v>
      </c>
      <c r="B61" s="82" t="s">
        <v>121</v>
      </c>
      <c r="C61" s="83">
        <v>24.6</v>
      </c>
      <c r="D61" s="84" t="s">
        <v>294</v>
      </c>
      <c r="E61" s="84" t="s">
        <v>294</v>
      </c>
      <c r="F61" s="99">
        <v>120.5</v>
      </c>
      <c r="G61" s="86">
        <f t="shared" ref="G61:G69" si="24">F61/C61</f>
        <v>4.8983739837398375</v>
      </c>
      <c r="H61" s="85">
        <f t="shared" ref="H61:H69" si="25">ROUNDDOWN(C61*I61,1)</f>
        <v>121.1</v>
      </c>
      <c r="I61" s="87">
        <v>4.9249999999999998</v>
      </c>
      <c r="J61" s="85">
        <f t="shared" ref="J61:J69" si="26">ROUND($C61*K61,1)</f>
        <v>126.5</v>
      </c>
      <c r="K61" s="86">
        <v>5.1429999999999998</v>
      </c>
      <c r="L61" s="85">
        <f t="shared" ref="L61:L69" si="27">ROUND($C61*M61,1)</f>
        <v>0</v>
      </c>
      <c r="M61" s="86"/>
      <c r="N61" s="85">
        <f t="shared" ref="N61:N69" si="28">ROUND($C61*O61,1)</f>
        <v>125.1</v>
      </c>
      <c r="O61" s="86">
        <v>5.0860000000000003</v>
      </c>
      <c r="P61" s="88"/>
    </row>
    <row r="62" spans="1:16" x14ac:dyDescent="0.2">
      <c r="A62" s="81" t="s">
        <v>122</v>
      </c>
      <c r="B62" s="82" t="s">
        <v>123</v>
      </c>
      <c r="C62" s="83">
        <v>22.8</v>
      </c>
      <c r="D62" s="84" t="s">
        <v>294</v>
      </c>
      <c r="E62" s="84" t="s">
        <v>294</v>
      </c>
      <c r="F62" s="99">
        <v>111.5</v>
      </c>
      <c r="G62" s="86">
        <f t="shared" si="24"/>
        <v>4.890350877192982</v>
      </c>
      <c r="H62" s="85">
        <f t="shared" si="25"/>
        <v>112.2</v>
      </c>
      <c r="I62" s="87">
        <v>4.9249999999999998</v>
      </c>
      <c r="J62" s="85">
        <f t="shared" si="26"/>
        <v>117.3</v>
      </c>
      <c r="K62" s="86">
        <v>5.1429999999999998</v>
      </c>
      <c r="L62" s="85">
        <f t="shared" si="27"/>
        <v>0</v>
      </c>
      <c r="M62" s="86"/>
      <c r="N62" s="85">
        <f t="shared" si="28"/>
        <v>116</v>
      </c>
      <c r="O62" s="86">
        <v>5.0860000000000003</v>
      </c>
      <c r="P62" s="88"/>
    </row>
    <row r="63" spans="1:16" ht="25.5" x14ac:dyDescent="0.2">
      <c r="A63" s="81" t="s">
        <v>124</v>
      </c>
      <c r="B63" s="82" t="s">
        <v>125</v>
      </c>
      <c r="C63" s="83">
        <v>31.5</v>
      </c>
      <c r="D63" s="84" t="s">
        <v>294</v>
      </c>
      <c r="E63" s="84" t="s">
        <v>294</v>
      </c>
      <c r="F63" s="99">
        <v>154.19999999999999</v>
      </c>
      <c r="G63" s="86">
        <f t="shared" si="24"/>
        <v>4.8952380952380947</v>
      </c>
      <c r="H63" s="85">
        <f t="shared" si="25"/>
        <v>155.1</v>
      </c>
      <c r="I63" s="87">
        <v>4.9249999999999998</v>
      </c>
      <c r="J63" s="85">
        <f t="shared" si="26"/>
        <v>162</v>
      </c>
      <c r="K63" s="86">
        <v>5.1429999999999998</v>
      </c>
      <c r="L63" s="85">
        <f t="shared" si="27"/>
        <v>0</v>
      </c>
      <c r="M63" s="86"/>
      <c r="N63" s="85">
        <f t="shared" si="28"/>
        <v>160.19999999999999</v>
      </c>
      <c r="O63" s="86">
        <v>5.0860000000000003</v>
      </c>
      <c r="P63" s="88"/>
    </row>
    <row r="64" spans="1:16" x14ac:dyDescent="0.2">
      <c r="A64" s="81" t="s">
        <v>126</v>
      </c>
      <c r="B64" s="82" t="s">
        <v>127</v>
      </c>
      <c r="C64" s="83">
        <v>27.7</v>
      </c>
      <c r="D64" s="84" t="s">
        <v>294</v>
      </c>
      <c r="E64" s="84" t="s">
        <v>294</v>
      </c>
      <c r="F64" s="99">
        <v>135.5</v>
      </c>
      <c r="G64" s="86">
        <f t="shared" si="24"/>
        <v>4.8916967509025273</v>
      </c>
      <c r="H64" s="85">
        <f t="shared" si="25"/>
        <v>136.4</v>
      </c>
      <c r="I64" s="87">
        <v>4.9249999999999998</v>
      </c>
      <c r="J64" s="85">
        <f t="shared" si="26"/>
        <v>142.5</v>
      </c>
      <c r="K64" s="86">
        <v>5.1429999999999998</v>
      </c>
      <c r="L64" s="85">
        <f t="shared" si="27"/>
        <v>0</v>
      </c>
      <c r="M64" s="86"/>
      <c r="N64" s="85">
        <f t="shared" si="28"/>
        <v>140.9</v>
      </c>
      <c r="O64" s="86">
        <v>5.0860000000000003</v>
      </c>
      <c r="P64" s="88"/>
    </row>
    <row r="65" spans="1:16" ht="25.5" x14ac:dyDescent="0.2">
      <c r="A65" s="81" t="s">
        <v>128</v>
      </c>
      <c r="B65" s="82" t="s">
        <v>129</v>
      </c>
      <c r="C65" s="83">
        <v>47.2</v>
      </c>
      <c r="D65" s="84" t="s">
        <v>294</v>
      </c>
      <c r="E65" s="84" t="s">
        <v>294</v>
      </c>
      <c r="F65" s="99">
        <v>230.9</v>
      </c>
      <c r="G65" s="86">
        <f t="shared" si="24"/>
        <v>4.8919491525423728</v>
      </c>
      <c r="H65" s="85">
        <f t="shared" si="25"/>
        <v>232.4</v>
      </c>
      <c r="I65" s="87">
        <v>4.9249999999999998</v>
      </c>
      <c r="J65" s="85">
        <f t="shared" si="26"/>
        <v>242.7</v>
      </c>
      <c r="K65" s="86">
        <v>5.1429999999999998</v>
      </c>
      <c r="L65" s="85">
        <f t="shared" si="27"/>
        <v>0</v>
      </c>
      <c r="M65" s="86"/>
      <c r="N65" s="85">
        <f t="shared" si="28"/>
        <v>240.1</v>
      </c>
      <c r="O65" s="86">
        <v>5.0860000000000003</v>
      </c>
      <c r="P65" s="88"/>
    </row>
    <row r="66" spans="1:16" x14ac:dyDescent="0.2">
      <c r="A66" s="81" t="s">
        <v>130</v>
      </c>
      <c r="B66" s="82" t="s">
        <v>131</v>
      </c>
      <c r="C66" s="83">
        <v>50.9</v>
      </c>
      <c r="D66" s="84" t="s">
        <v>294</v>
      </c>
      <c r="E66" s="84" t="s">
        <v>294</v>
      </c>
      <c r="F66" s="99">
        <v>248.9</v>
      </c>
      <c r="G66" s="86">
        <f t="shared" si="24"/>
        <v>4.8899803536345781</v>
      </c>
      <c r="H66" s="85">
        <f t="shared" si="25"/>
        <v>250.6</v>
      </c>
      <c r="I66" s="87">
        <v>4.9249999999999998</v>
      </c>
      <c r="J66" s="85">
        <f t="shared" si="26"/>
        <v>261.8</v>
      </c>
      <c r="K66" s="86">
        <v>5.1429999999999998</v>
      </c>
      <c r="L66" s="85">
        <f t="shared" si="27"/>
        <v>0</v>
      </c>
      <c r="M66" s="86"/>
      <c r="N66" s="85">
        <f t="shared" si="28"/>
        <v>258.89999999999998</v>
      </c>
      <c r="O66" s="86">
        <v>5.0860000000000003</v>
      </c>
      <c r="P66" s="88"/>
    </row>
    <row r="67" spans="1:16" x14ac:dyDescent="0.2">
      <c r="A67" s="81" t="s">
        <v>132</v>
      </c>
      <c r="B67" s="82" t="s">
        <v>133</v>
      </c>
      <c r="C67" s="83">
        <v>47</v>
      </c>
      <c r="D67" s="84" t="s">
        <v>294</v>
      </c>
      <c r="E67" s="84" t="s">
        <v>294</v>
      </c>
      <c r="F67" s="99">
        <v>229.9</v>
      </c>
      <c r="G67" s="86">
        <f t="shared" si="24"/>
        <v>4.8914893617021278</v>
      </c>
      <c r="H67" s="85">
        <f t="shared" si="25"/>
        <v>231.4</v>
      </c>
      <c r="I67" s="87">
        <v>4.9249999999999998</v>
      </c>
      <c r="J67" s="85">
        <f t="shared" si="26"/>
        <v>241.7</v>
      </c>
      <c r="K67" s="86">
        <v>5.1429999999999998</v>
      </c>
      <c r="L67" s="85">
        <f t="shared" si="27"/>
        <v>0</v>
      </c>
      <c r="M67" s="86"/>
      <c r="N67" s="85">
        <f t="shared" si="28"/>
        <v>239</v>
      </c>
      <c r="O67" s="86">
        <v>5.0860000000000003</v>
      </c>
      <c r="P67" s="88"/>
    </row>
    <row r="68" spans="1:16" x14ac:dyDescent="0.2">
      <c r="A68" s="81" t="s">
        <v>134</v>
      </c>
      <c r="B68" s="82" t="s">
        <v>135</v>
      </c>
      <c r="C68" s="83">
        <v>20.8</v>
      </c>
      <c r="D68" s="84" t="s">
        <v>294</v>
      </c>
      <c r="E68" s="84" t="s">
        <v>294</v>
      </c>
      <c r="F68" s="99">
        <v>101.7</v>
      </c>
      <c r="G68" s="86">
        <f t="shared" si="24"/>
        <v>4.8894230769230766</v>
      </c>
      <c r="H68" s="85">
        <f t="shared" si="25"/>
        <v>102.4</v>
      </c>
      <c r="I68" s="87">
        <v>4.9249999999999998</v>
      </c>
      <c r="J68" s="85">
        <f t="shared" si="26"/>
        <v>107</v>
      </c>
      <c r="K68" s="86">
        <v>5.1429999999999998</v>
      </c>
      <c r="L68" s="85">
        <f t="shared" si="27"/>
        <v>0</v>
      </c>
      <c r="M68" s="86"/>
      <c r="N68" s="85">
        <f t="shared" si="28"/>
        <v>105.8</v>
      </c>
      <c r="O68" s="86">
        <v>5.0860000000000003</v>
      </c>
      <c r="P68" s="88"/>
    </row>
    <row r="69" spans="1:16" x14ac:dyDescent="0.2">
      <c r="A69" s="81" t="s">
        <v>136</v>
      </c>
      <c r="B69" s="82" t="s">
        <v>137</v>
      </c>
      <c r="C69" s="83">
        <v>57.3</v>
      </c>
      <c r="D69" s="84" t="s">
        <v>294</v>
      </c>
      <c r="E69" s="84" t="s">
        <v>294</v>
      </c>
      <c r="F69" s="99">
        <v>280.3</v>
      </c>
      <c r="G69" s="86">
        <f t="shared" si="24"/>
        <v>4.8917975567190233</v>
      </c>
      <c r="H69" s="85">
        <f t="shared" si="25"/>
        <v>282.2</v>
      </c>
      <c r="I69" s="87">
        <v>4.9249999999999998</v>
      </c>
      <c r="J69" s="85">
        <f t="shared" si="26"/>
        <v>294.7</v>
      </c>
      <c r="K69" s="86">
        <v>5.1429999999999998</v>
      </c>
      <c r="L69" s="85">
        <f t="shared" si="27"/>
        <v>0</v>
      </c>
      <c r="M69" s="86"/>
      <c r="N69" s="85">
        <f t="shared" si="28"/>
        <v>291.39999999999998</v>
      </c>
      <c r="O69" s="86">
        <v>5.0860000000000003</v>
      </c>
      <c r="P69" s="88"/>
    </row>
    <row r="70" spans="1:16" x14ac:dyDescent="0.2">
      <c r="A70" s="81"/>
      <c r="B70" s="82"/>
      <c r="C70" s="83"/>
      <c r="D70" s="84"/>
      <c r="E70" s="84"/>
      <c r="F70" s="99"/>
      <c r="G70" s="86"/>
      <c r="H70" s="99"/>
      <c r="I70" s="86"/>
      <c r="J70" s="85"/>
      <c r="K70" s="86"/>
      <c r="L70" s="85"/>
      <c r="M70" s="86"/>
      <c r="N70" s="85"/>
      <c r="O70" s="87"/>
      <c r="P70" s="88"/>
    </row>
    <row r="71" spans="1:16" x14ac:dyDescent="0.2">
      <c r="A71" s="74" t="s">
        <v>138</v>
      </c>
      <c r="B71" s="75" t="s">
        <v>139</v>
      </c>
      <c r="C71" s="76"/>
      <c r="D71" s="77"/>
      <c r="E71" s="78"/>
      <c r="F71" s="79"/>
      <c r="G71" s="78"/>
      <c r="H71" s="77"/>
      <c r="I71" s="78"/>
      <c r="J71" s="77"/>
      <c r="K71" s="78"/>
      <c r="L71" s="77"/>
      <c r="M71" s="78"/>
      <c r="N71" s="77"/>
      <c r="O71" s="80"/>
      <c r="P71" s="88"/>
    </row>
    <row r="72" spans="1:16" x14ac:dyDescent="0.2">
      <c r="A72" s="81" t="s">
        <v>140</v>
      </c>
      <c r="B72" s="82" t="s">
        <v>141</v>
      </c>
      <c r="C72" s="83">
        <v>47.8</v>
      </c>
      <c r="D72" s="84" t="s">
        <v>294</v>
      </c>
      <c r="E72" s="84" t="s">
        <v>294</v>
      </c>
      <c r="F72" s="99">
        <v>234</v>
      </c>
      <c r="G72" s="86">
        <f t="shared" ref="G72:G78" si="29">F72/C72</f>
        <v>4.8953974895397492</v>
      </c>
      <c r="H72" s="85">
        <f t="shared" ref="H72:H78" si="30">ROUNDDOWN(C72*I72,1)</f>
        <v>235.4</v>
      </c>
      <c r="I72" s="87">
        <v>4.9249999999999998</v>
      </c>
      <c r="J72" s="85">
        <f t="shared" ref="J72:J78" si="31">ROUND($C72*K72,1)</f>
        <v>245.8</v>
      </c>
      <c r="K72" s="86">
        <v>5.1429999999999998</v>
      </c>
      <c r="L72" s="85">
        <f t="shared" ref="L72:L78" si="32">ROUND($C72*M72,1)</f>
        <v>0</v>
      </c>
      <c r="M72" s="86"/>
      <c r="N72" s="85">
        <f t="shared" ref="N72:N78" si="33">ROUND($C72*O72,1)</f>
        <v>243.1</v>
      </c>
      <c r="O72" s="86">
        <v>5.0860000000000003</v>
      </c>
      <c r="P72" s="88"/>
    </row>
    <row r="73" spans="1:16" x14ac:dyDescent="0.2">
      <c r="A73" s="81" t="s">
        <v>142</v>
      </c>
      <c r="B73" s="82" t="s">
        <v>143</v>
      </c>
      <c r="C73" s="83">
        <v>58.6</v>
      </c>
      <c r="D73" s="84" t="s">
        <v>294</v>
      </c>
      <c r="E73" s="84" t="s">
        <v>294</v>
      </c>
      <c r="F73" s="99">
        <v>286.5</v>
      </c>
      <c r="G73" s="86">
        <f t="shared" si="29"/>
        <v>4.8890784982935154</v>
      </c>
      <c r="H73" s="85">
        <f t="shared" si="30"/>
        <v>288.60000000000002</v>
      </c>
      <c r="I73" s="87">
        <v>4.9249999999999998</v>
      </c>
      <c r="J73" s="85">
        <f t="shared" si="31"/>
        <v>301.39999999999998</v>
      </c>
      <c r="K73" s="86">
        <v>5.1429999999999998</v>
      </c>
      <c r="L73" s="85">
        <f t="shared" si="32"/>
        <v>0</v>
      </c>
      <c r="M73" s="86"/>
      <c r="N73" s="85">
        <f t="shared" si="33"/>
        <v>298</v>
      </c>
      <c r="O73" s="86">
        <v>5.0860000000000003</v>
      </c>
      <c r="P73" s="88"/>
    </row>
    <row r="74" spans="1:16" x14ac:dyDescent="0.2">
      <c r="A74" s="81" t="s">
        <v>144</v>
      </c>
      <c r="B74" s="82" t="s">
        <v>145</v>
      </c>
      <c r="C74" s="83">
        <v>58.1</v>
      </c>
      <c r="D74" s="84" t="s">
        <v>294</v>
      </c>
      <c r="E74" s="84" t="s">
        <v>294</v>
      </c>
      <c r="F74" s="99">
        <v>284.2</v>
      </c>
      <c r="G74" s="86">
        <f t="shared" si="29"/>
        <v>4.8915662650602405</v>
      </c>
      <c r="H74" s="85">
        <f t="shared" si="30"/>
        <v>286.10000000000002</v>
      </c>
      <c r="I74" s="87">
        <v>4.9249999999999998</v>
      </c>
      <c r="J74" s="85">
        <f t="shared" si="31"/>
        <v>298.8</v>
      </c>
      <c r="K74" s="86">
        <v>5.1429999999999998</v>
      </c>
      <c r="L74" s="85">
        <f t="shared" si="32"/>
        <v>0</v>
      </c>
      <c r="M74" s="86"/>
      <c r="N74" s="85">
        <f t="shared" si="33"/>
        <v>295.5</v>
      </c>
      <c r="O74" s="86">
        <v>5.0860000000000003</v>
      </c>
      <c r="P74" s="88"/>
    </row>
    <row r="75" spans="1:16" x14ac:dyDescent="0.2">
      <c r="A75" s="81" t="s">
        <v>146</v>
      </c>
      <c r="B75" s="82" t="s">
        <v>147</v>
      </c>
      <c r="C75" s="83">
        <v>24</v>
      </c>
      <c r="D75" s="84" t="s">
        <v>294</v>
      </c>
      <c r="E75" s="84" t="s">
        <v>294</v>
      </c>
      <c r="F75" s="99">
        <v>117.5</v>
      </c>
      <c r="G75" s="86">
        <f t="shared" si="29"/>
        <v>4.895833333333333</v>
      </c>
      <c r="H75" s="85">
        <f t="shared" si="30"/>
        <v>118.2</v>
      </c>
      <c r="I75" s="87">
        <v>4.9249999999999998</v>
      </c>
      <c r="J75" s="85">
        <f t="shared" si="31"/>
        <v>123.4</v>
      </c>
      <c r="K75" s="86">
        <v>5.1429999999999998</v>
      </c>
      <c r="L75" s="85">
        <f t="shared" si="32"/>
        <v>0</v>
      </c>
      <c r="M75" s="86"/>
      <c r="N75" s="85">
        <f t="shared" si="33"/>
        <v>122.1</v>
      </c>
      <c r="O75" s="86">
        <v>5.0860000000000003</v>
      </c>
      <c r="P75" s="88"/>
    </row>
    <row r="76" spans="1:16" x14ac:dyDescent="0.2">
      <c r="A76" s="81" t="s">
        <v>148</v>
      </c>
      <c r="B76" s="82" t="s">
        <v>149</v>
      </c>
      <c r="C76" s="83">
        <v>20.100000000000001</v>
      </c>
      <c r="D76" s="84" t="s">
        <v>294</v>
      </c>
      <c r="E76" s="84" t="s">
        <v>294</v>
      </c>
      <c r="F76" s="99">
        <v>98.2</v>
      </c>
      <c r="G76" s="86">
        <f t="shared" si="29"/>
        <v>4.8855721393034823</v>
      </c>
      <c r="H76" s="85">
        <f t="shared" si="30"/>
        <v>98.9</v>
      </c>
      <c r="I76" s="87">
        <v>4.9249999999999998</v>
      </c>
      <c r="J76" s="85">
        <f t="shared" si="31"/>
        <v>103.4</v>
      </c>
      <c r="K76" s="86">
        <v>5.1429999999999998</v>
      </c>
      <c r="L76" s="85">
        <f t="shared" si="32"/>
        <v>0</v>
      </c>
      <c r="M76" s="86"/>
      <c r="N76" s="85">
        <f t="shared" si="33"/>
        <v>102.2</v>
      </c>
      <c r="O76" s="86">
        <v>5.0860000000000003</v>
      </c>
      <c r="P76" s="88"/>
    </row>
    <row r="77" spans="1:16" x14ac:dyDescent="0.2">
      <c r="A77" s="81" t="s">
        <v>150</v>
      </c>
      <c r="B77" s="82" t="s">
        <v>151</v>
      </c>
      <c r="C77" s="83">
        <v>34.6</v>
      </c>
      <c r="D77" s="84" t="s">
        <v>294</v>
      </c>
      <c r="E77" s="84" t="s">
        <v>294</v>
      </c>
      <c r="F77" s="99">
        <v>169.3</v>
      </c>
      <c r="G77" s="86">
        <f t="shared" si="29"/>
        <v>4.8930635838150289</v>
      </c>
      <c r="H77" s="85">
        <f t="shared" si="30"/>
        <v>170.4</v>
      </c>
      <c r="I77" s="87">
        <v>4.9249999999999998</v>
      </c>
      <c r="J77" s="85">
        <f t="shared" si="31"/>
        <v>177.9</v>
      </c>
      <c r="K77" s="86">
        <v>5.1429999999999998</v>
      </c>
      <c r="L77" s="85">
        <f t="shared" si="32"/>
        <v>0</v>
      </c>
      <c r="M77" s="86"/>
      <c r="N77" s="85">
        <f t="shared" si="33"/>
        <v>176</v>
      </c>
      <c r="O77" s="86">
        <v>5.0860000000000003</v>
      </c>
      <c r="P77" s="88"/>
    </row>
    <row r="78" spans="1:16" x14ac:dyDescent="0.2">
      <c r="A78" s="81" t="s">
        <v>152</v>
      </c>
      <c r="B78" s="82" t="s">
        <v>153</v>
      </c>
      <c r="C78" s="83">
        <v>21.5</v>
      </c>
      <c r="D78" s="84" t="s">
        <v>294</v>
      </c>
      <c r="E78" s="84" t="s">
        <v>294</v>
      </c>
      <c r="F78" s="99">
        <v>105.3</v>
      </c>
      <c r="G78" s="86">
        <f t="shared" si="29"/>
        <v>4.8976744186046508</v>
      </c>
      <c r="H78" s="85">
        <f t="shared" si="30"/>
        <v>105.8</v>
      </c>
      <c r="I78" s="87">
        <v>4.9249999999999998</v>
      </c>
      <c r="J78" s="85">
        <f t="shared" si="31"/>
        <v>110.6</v>
      </c>
      <c r="K78" s="86">
        <v>5.1429999999999998</v>
      </c>
      <c r="L78" s="85">
        <f t="shared" si="32"/>
        <v>0</v>
      </c>
      <c r="M78" s="86"/>
      <c r="N78" s="85">
        <f t="shared" si="33"/>
        <v>109.3</v>
      </c>
      <c r="O78" s="86">
        <v>5.0860000000000003</v>
      </c>
      <c r="P78" s="88"/>
    </row>
    <row r="79" spans="1:16" x14ac:dyDescent="0.2">
      <c r="A79" s="81"/>
      <c r="B79" s="82"/>
      <c r="C79" s="83"/>
      <c r="D79" s="84"/>
      <c r="E79" s="84"/>
      <c r="F79" s="99"/>
      <c r="G79" s="86"/>
      <c r="H79" s="99"/>
      <c r="I79" s="86"/>
      <c r="J79" s="85"/>
      <c r="K79" s="86"/>
      <c r="L79" s="85"/>
      <c r="M79" s="86"/>
      <c r="N79" s="85"/>
      <c r="O79" s="87"/>
      <c r="P79" s="88"/>
    </row>
    <row r="80" spans="1:16" x14ac:dyDescent="0.2">
      <c r="A80" s="107" t="s">
        <v>28</v>
      </c>
      <c r="B80" s="108" t="s">
        <v>154</v>
      </c>
      <c r="C80" s="109"/>
      <c r="D80" s="110"/>
      <c r="E80" s="111"/>
      <c r="F80" s="112"/>
      <c r="G80" s="111"/>
      <c r="H80" s="110"/>
      <c r="I80" s="111"/>
      <c r="J80" s="110"/>
      <c r="K80" s="111"/>
      <c r="L80" s="110"/>
      <c r="M80" s="111"/>
      <c r="N80" s="110"/>
      <c r="O80" s="113"/>
      <c r="P80" s="88"/>
    </row>
    <row r="81" spans="1:16" x14ac:dyDescent="0.2">
      <c r="A81" s="81" t="s">
        <v>155</v>
      </c>
      <c r="B81" s="82" t="s">
        <v>156</v>
      </c>
      <c r="C81" s="83">
        <v>42.4</v>
      </c>
      <c r="D81" s="84" t="s">
        <v>294</v>
      </c>
      <c r="E81" s="84" t="s">
        <v>294</v>
      </c>
      <c r="F81" s="99">
        <v>207.5</v>
      </c>
      <c r="G81" s="86">
        <f t="shared" ref="G81:G85" si="34">F81/C81</f>
        <v>4.8938679245283021</v>
      </c>
      <c r="H81" s="85">
        <f t="shared" ref="H81:H85" si="35">ROUNDDOWN(C81*I81,1)</f>
        <v>208.8</v>
      </c>
      <c r="I81" s="87">
        <v>4.9249999999999998</v>
      </c>
      <c r="J81" s="85">
        <f t="shared" ref="J81:J85" si="36">ROUND($C81*K81,1)</f>
        <v>218.1</v>
      </c>
      <c r="K81" s="86">
        <v>5.1429999999999998</v>
      </c>
      <c r="L81" s="85">
        <f t="shared" ref="L81:L85" si="37">ROUND($C81*M81,1)</f>
        <v>0</v>
      </c>
      <c r="M81" s="86"/>
      <c r="N81" s="85">
        <f t="shared" ref="N81:N85" si="38">ROUND($C81*O81,1)</f>
        <v>215.6</v>
      </c>
      <c r="O81" s="86">
        <v>5.0860000000000003</v>
      </c>
      <c r="P81" s="88"/>
    </row>
    <row r="82" spans="1:16" x14ac:dyDescent="0.2">
      <c r="A82" s="81" t="s">
        <v>157</v>
      </c>
      <c r="B82" s="82" t="s">
        <v>158</v>
      </c>
      <c r="C82" s="83">
        <v>19.2</v>
      </c>
      <c r="D82" s="84" t="s">
        <v>294</v>
      </c>
      <c r="E82" s="84" t="s">
        <v>294</v>
      </c>
      <c r="F82" s="99">
        <v>93.8</v>
      </c>
      <c r="G82" s="86">
        <f t="shared" si="34"/>
        <v>4.885416666666667</v>
      </c>
      <c r="H82" s="85">
        <f t="shared" si="35"/>
        <v>94.5</v>
      </c>
      <c r="I82" s="87">
        <v>4.9249999999999998</v>
      </c>
      <c r="J82" s="85">
        <f t="shared" si="36"/>
        <v>98.7</v>
      </c>
      <c r="K82" s="86">
        <v>5.1429999999999998</v>
      </c>
      <c r="L82" s="85">
        <f t="shared" si="37"/>
        <v>0</v>
      </c>
      <c r="M82" s="86"/>
      <c r="N82" s="85">
        <f t="shared" si="38"/>
        <v>97.7</v>
      </c>
      <c r="O82" s="86">
        <v>5.0860000000000003</v>
      </c>
      <c r="P82" s="88"/>
    </row>
    <row r="83" spans="1:16" x14ac:dyDescent="0.2">
      <c r="A83" s="81" t="s">
        <v>159</v>
      </c>
      <c r="B83" s="82" t="s">
        <v>160</v>
      </c>
      <c r="C83" s="83">
        <v>23.1</v>
      </c>
      <c r="D83" s="84" t="s">
        <v>294</v>
      </c>
      <c r="E83" s="84" t="s">
        <v>294</v>
      </c>
      <c r="F83" s="99">
        <v>113</v>
      </c>
      <c r="G83" s="86">
        <f t="shared" si="34"/>
        <v>4.8917748917748911</v>
      </c>
      <c r="H83" s="85">
        <f t="shared" si="35"/>
        <v>113.7</v>
      </c>
      <c r="I83" s="87">
        <v>4.9249999999999998</v>
      </c>
      <c r="J83" s="85">
        <f t="shared" si="36"/>
        <v>118.8</v>
      </c>
      <c r="K83" s="86">
        <v>5.1429999999999998</v>
      </c>
      <c r="L83" s="85">
        <f t="shared" si="37"/>
        <v>0</v>
      </c>
      <c r="M83" s="86"/>
      <c r="N83" s="85">
        <f t="shared" si="38"/>
        <v>117.5</v>
      </c>
      <c r="O83" s="86">
        <v>5.0860000000000003</v>
      </c>
      <c r="P83" s="88"/>
    </row>
    <row r="84" spans="1:16" x14ac:dyDescent="0.2">
      <c r="A84" s="81" t="s">
        <v>161</v>
      </c>
      <c r="B84" s="82" t="s">
        <v>162</v>
      </c>
      <c r="C84" s="83">
        <v>19.2</v>
      </c>
      <c r="D84" s="84" t="s">
        <v>294</v>
      </c>
      <c r="E84" s="84" t="s">
        <v>294</v>
      </c>
      <c r="F84" s="99">
        <v>93.8</v>
      </c>
      <c r="G84" s="86">
        <f t="shared" si="34"/>
        <v>4.885416666666667</v>
      </c>
      <c r="H84" s="85">
        <f t="shared" si="35"/>
        <v>94.5</v>
      </c>
      <c r="I84" s="87">
        <v>4.9249999999999998</v>
      </c>
      <c r="J84" s="85">
        <f t="shared" si="36"/>
        <v>98.7</v>
      </c>
      <c r="K84" s="86">
        <v>5.1429999999999998</v>
      </c>
      <c r="L84" s="85">
        <f t="shared" si="37"/>
        <v>0</v>
      </c>
      <c r="M84" s="86"/>
      <c r="N84" s="85">
        <f t="shared" si="38"/>
        <v>97.7</v>
      </c>
      <c r="O84" s="86">
        <v>5.0860000000000003</v>
      </c>
      <c r="P84" s="88"/>
    </row>
    <row r="85" spans="1:16" x14ac:dyDescent="0.2">
      <c r="A85" s="81" t="s">
        <v>163</v>
      </c>
      <c r="B85" s="82" t="s">
        <v>164</v>
      </c>
      <c r="C85" s="83">
        <v>24.6</v>
      </c>
      <c r="D85" s="84" t="s">
        <v>294</v>
      </c>
      <c r="E85" s="84" t="s">
        <v>294</v>
      </c>
      <c r="F85" s="99">
        <v>120.5</v>
      </c>
      <c r="G85" s="86">
        <f t="shared" si="34"/>
        <v>4.8983739837398375</v>
      </c>
      <c r="H85" s="85">
        <f t="shared" si="35"/>
        <v>121.1</v>
      </c>
      <c r="I85" s="87">
        <v>4.9249999999999998</v>
      </c>
      <c r="J85" s="85">
        <f t="shared" si="36"/>
        <v>126.5</v>
      </c>
      <c r="K85" s="86">
        <v>5.1429999999999998</v>
      </c>
      <c r="L85" s="85">
        <f t="shared" si="37"/>
        <v>0</v>
      </c>
      <c r="M85" s="86"/>
      <c r="N85" s="85">
        <f t="shared" si="38"/>
        <v>125.1</v>
      </c>
      <c r="O85" s="86">
        <v>5.0860000000000003</v>
      </c>
      <c r="P85" s="88"/>
    </row>
    <row r="86" spans="1:16" x14ac:dyDescent="0.2">
      <c r="A86" s="81"/>
      <c r="B86" s="82"/>
      <c r="C86" s="83"/>
      <c r="D86" s="84"/>
      <c r="E86" s="84"/>
      <c r="F86" s="99"/>
      <c r="G86" s="86"/>
      <c r="H86" s="99"/>
      <c r="I86" s="86"/>
      <c r="J86" s="85"/>
      <c r="K86" s="86"/>
      <c r="L86" s="85"/>
      <c r="M86" s="86"/>
      <c r="N86" s="85"/>
      <c r="O86" s="87"/>
      <c r="P86" s="88"/>
    </row>
    <row r="87" spans="1:16" x14ac:dyDescent="0.2">
      <c r="A87" s="107" t="s">
        <v>28</v>
      </c>
      <c r="B87" s="108" t="s">
        <v>165</v>
      </c>
      <c r="C87" s="109"/>
      <c r="D87" s="110"/>
      <c r="E87" s="111"/>
      <c r="F87" s="112"/>
      <c r="G87" s="111"/>
      <c r="H87" s="110"/>
      <c r="I87" s="111"/>
      <c r="J87" s="110"/>
      <c r="K87" s="111"/>
      <c r="L87" s="110"/>
      <c r="M87" s="111"/>
      <c r="N87" s="110"/>
      <c r="O87" s="113"/>
      <c r="P87" s="88"/>
    </row>
    <row r="88" spans="1:16" x14ac:dyDescent="0.2">
      <c r="A88" s="81" t="s">
        <v>166</v>
      </c>
      <c r="B88" s="82" t="s">
        <v>167</v>
      </c>
      <c r="C88" s="83">
        <v>33.5</v>
      </c>
      <c r="D88" s="84" t="s">
        <v>294</v>
      </c>
      <c r="E88" s="84" t="s">
        <v>294</v>
      </c>
      <c r="F88" s="99">
        <v>163.9</v>
      </c>
      <c r="G88" s="86">
        <f t="shared" ref="G88:G92" si="39">F88/C88</f>
        <v>4.892537313432836</v>
      </c>
      <c r="H88" s="85">
        <f t="shared" ref="H88:H92" si="40">ROUNDDOWN(C88*I88,1)</f>
        <v>164.9</v>
      </c>
      <c r="I88" s="87">
        <v>4.9249999999999998</v>
      </c>
      <c r="J88" s="85">
        <f t="shared" ref="J88:J92" si="41">ROUND($C88*K88,1)</f>
        <v>172.3</v>
      </c>
      <c r="K88" s="86">
        <v>5.1429999999999998</v>
      </c>
      <c r="L88" s="85">
        <f t="shared" ref="L88:L92" si="42">ROUND($C88*M88,1)</f>
        <v>0</v>
      </c>
      <c r="M88" s="86"/>
      <c r="N88" s="85">
        <f t="shared" ref="N88:N92" si="43">ROUND($C88*O88,1)</f>
        <v>170.4</v>
      </c>
      <c r="O88" s="86">
        <v>5.0860000000000003</v>
      </c>
      <c r="P88" s="88"/>
    </row>
    <row r="89" spans="1:16" x14ac:dyDescent="0.2">
      <c r="A89" s="81" t="s">
        <v>168</v>
      </c>
      <c r="B89" s="82" t="s">
        <v>169</v>
      </c>
      <c r="C89" s="83">
        <v>56.5</v>
      </c>
      <c r="D89" s="84" t="s">
        <v>294</v>
      </c>
      <c r="E89" s="84" t="s">
        <v>294</v>
      </c>
      <c r="F89" s="99">
        <v>276.39999999999998</v>
      </c>
      <c r="G89" s="86">
        <f t="shared" si="39"/>
        <v>4.8920353982300879</v>
      </c>
      <c r="H89" s="85">
        <f t="shared" si="40"/>
        <v>278.2</v>
      </c>
      <c r="I89" s="87">
        <v>4.9249999999999998</v>
      </c>
      <c r="J89" s="85">
        <f t="shared" si="41"/>
        <v>290.60000000000002</v>
      </c>
      <c r="K89" s="86">
        <v>5.1429999999999998</v>
      </c>
      <c r="L89" s="85">
        <f t="shared" si="42"/>
        <v>0</v>
      </c>
      <c r="M89" s="86"/>
      <c r="N89" s="85">
        <f t="shared" si="43"/>
        <v>287.39999999999998</v>
      </c>
      <c r="O89" s="86">
        <v>5.0860000000000003</v>
      </c>
      <c r="P89" s="88"/>
    </row>
    <row r="90" spans="1:16" x14ac:dyDescent="0.2">
      <c r="A90" s="81" t="s">
        <v>170</v>
      </c>
      <c r="B90" s="82" t="s">
        <v>171</v>
      </c>
      <c r="C90" s="83">
        <v>15.7</v>
      </c>
      <c r="D90" s="84" t="s">
        <v>294</v>
      </c>
      <c r="E90" s="84" t="s">
        <v>294</v>
      </c>
      <c r="F90" s="99">
        <v>76.900000000000006</v>
      </c>
      <c r="G90" s="86">
        <f t="shared" si="39"/>
        <v>4.8980891719745232</v>
      </c>
      <c r="H90" s="85">
        <f t="shared" si="40"/>
        <v>77.3</v>
      </c>
      <c r="I90" s="87">
        <v>4.9249999999999998</v>
      </c>
      <c r="J90" s="85">
        <f t="shared" si="41"/>
        <v>80.7</v>
      </c>
      <c r="K90" s="86">
        <v>5.1429999999999998</v>
      </c>
      <c r="L90" s="85">
        <f t="shared" si="42"/>
        <v>0</v>
      </c>
      <c r="M90" s="86"/>
      <c r="N90" s="85">
        <f t="shared" si="43"/>
        <v>79.900000000000006</v>
      </c>
      <c r="O90" s="86">
        <v>5.0860000000000003</v>
      </c>
      <c r="P90" s="88"/>
    </row>
    <row r="91" spans="1:16" x14ac:dyDescent="0.2">
      <c r="A91" s="81" t="s">
        <v>172</v>
      </c>
      <c r="B91" s="82" t="s">
        <v>173</v>
      </c>
      <c r="C91" s="83">
        <v>15.7</v>
      </c>
      <c r="D91" s="84" t="s">
        <v>294</v>
      </c>
      <c r="E91" s="84" t="s">
        <v>294</v>
      </c>
      <c r="F91" s="99">
        <v>76.900000000000006</v>
      </c>
      <c r="G91" s="86">
        <f t="shared" si="39"/>
        <v>4.8980891719745232</v>
      </c>
      <c r="H91" s="85">
        <f t="shared" si="40"/>
        <v>77.3</v>
      </c>
      <c r="I91" s="87">
        <v>4.9249999999999998</v>
      </c>
      <c r="J91" s="85">
        <f t="shared" si="41"/>
        <v>80.7</v>
      </c>
      <c r="K91" s="86">
        <v>5.1429999999999998</v>
      </c>
      <c r="L91" s="85">
        <f t="shared" si="42"/>
        <v>0</v>
      </c>
      <c r="M91" s="86"/>
      <c r="N91" s="85">
        <f t="shared" si="43"/>
        <v>79.900000000000006</v>
      </c>
      <c r="O91" s="86">
        <v>5.0860000000000003</v>
      </c>
      <c r="P91" s="88"/>
    </row>
    <row r="92" spans="1:16" x14ac:dyDescent="0.2">
      <c r="A92" s="81" t="s">
        <v>174</v>
      </c>
      <c r="B92" s="82" t="s">
        <v>175</v>
      </c>
      <c r="C92" s="83">
        <v>15.7</v>
      </c>
      <c r="D92" s="84" t="s">
        <v>294</v>
      </c>
      <c r="E92" s="84" t="s">
        <v>294</v>
      </c>
      <c r="F92" s="99">
        <v>76.900000000000006</v>
      </c>
      <c r="G92" s="86">
        <f t="shared" si="39"/>
        <v>4.8980891719745232</v>
      </c>
      <c r="H92" s="85">
        <f t="shared" si="40"/>
        <v>77.3</v>
      </c>
      <c r="I92" s="87">
        <v>4.9249999999999998</v>
      </c>
      <c r="J92" s="85">
        <f t="shared" si="41"/>
        <v>80.7</v>
      </c>
      <c r="K92" s="86">
        <v>5.1429999999999998</v>
      </c>
      <c r="L92" s="85">
        <f t="shared" si="42"/>
        <v>0</v>
      </c>
      <c r="M92" s="86"/>
      <c r="N92" s="85">
        <f t="shared" si="43"/>
        <v>79.900000000000006</v>
      </c>
      <c r="O92" s="86">
        <v>5.0860000000000003</v>
      </c>
      <c r="P92" s="88"/>
    </row>
    <row r="93" spans="1:16" x14ac:dyDescent="0.2">
      <c r="A93" s="81"/>
      <c r="B93" s="82"/>
      <c r="C93" s="83"/>
      <c r="D93" s="84"/>
      <c r="E93" s="84"/>
      <c r="F93" s="99"/>
      <c r="G93" s="86"/>
      <c r="H93" s="99"/>
      <c r="I93" s="86"/>
      <c r="J93" s="85"/>
      <c r="K93" s="86"/>
      <c r="L93" s="85"/>
      <c r="M93" s="86"/>
      <c r="N93" s="85"/>
      <c r="O93" s="87"/>
      <c r="P93" s="88"/>
    </row>
    <row r="94" spans="1:16" x14ac:dyDescent="0.2">
      <c r="A94" s="74" t="s">
        <v>176</v>
      </c>
      <c r="B94" s="75" t="s">
        <v>177</v>
      </c>
      <c r="C94" s="76"/>
      <c r="D94" s="77"/>
      <c r="E94" s="78"/>
      <c r="F94" s="79"/>
      <c r="G94" s="78"/>
      <c r="H94" s="77"/>
      <c r="I94" s="78"/>
      <c r="J94" s="77"/>
      <c r="K94" s="78"/>
      <c r="L94" s="77"/>
      <c r="M94" s="78"/>
      <c r="N94" s="77"/>
      <c r="O94" s="80"/>
      <c r="P94" s="88"/>
    </row>
    <row r="95" spans="1:16" ht="25.5" x14ac:dyDescent="0.2">
      <c r="A95" s="81" t="s">
        <v>178</v>
      </c>
      <c r="B95" s="82" t="s">
        <v>179</v>
      </c>
      <c r="C95" s="83">
        <v>17</v>
      </c>
      <c r="D95" s="84" t="s">
        <v>294</v>
      </c>
      <c r="E95" s="84" t="s">
        <v>294</v>
      </c>
      <c r="F95" s="99">
        <v>83.1</v>
      </c>
      <c r="G95" s="86">
        <f>F95/C95</f>
        <v>4.8882352941176466</v>
      </c>
      <c r="H95" s="85">
        <f t="shared" ref="H95:H96" si="44">ROUNDDOWN(C95*I95,1)</f>
        <v>83.7</v>
      </c>
      <c r="I95" s="87">
        <v>4.9249999999999998</v>
      </c>
      <c r="J95" s="85">
        <f t="shared" ref="J95:J96" si="45">ROUND($C95*K95,1)</f>
        <v>87.4</v>
      </c>
      <c r="K95" s="86">
        <v>5.1429999999999998</v>
      </c>
      <c r="L95" s="85">
        <f t="shared" ref="L95:L96" si="46">ROUND($C95*M95,1)</f>
        <v>0</v>
      </c>
      <c r="M95" s="86"/>
      <c r="N95" s="85">
        <f t="shared" ref="N95:N96" si="47">ROUND($C95*O95,1)</f>
        <v>86.5</v>
      </c>
      <c r="O95" s="86">
        <v>5.0860000000000003</v>
      </c>
      <c r="P95" s="88"/>
    </row>
    <row r="96" spans="1:16" x14ac:dyDescent="0.2">
      <c r="A96" s="81" t="s">
        <v>180</v>
      </c>
      <c r="B96" s="82" t="s">
        <v>181</v>
      </c>
      <c r="C96" s="83">
        <v>30.7</v>
      </c>
      <c r="D96" s="84" t="s">
        <v>294</v>
      </c>
      <c r="E96" s="84" t="s">
        <v>294</v>
      </c>
      <c r="F96" s="99">
        <v>150.30000000000001</v>
      </c>
      <c r="G96" s="86">
        <f>F96/C96</f>
        <v>4.8957654723127044</v>
      </c>
      <c r="H96" s="85">
        <f t="shared" si="44"/>
        <v>151.1</v>
      </c>
      <c r="I96" s="87">
        <v>4.9249999999999998</v>
      </c>
      <c r="J96" s="85">
        <f t="shared" si="45"/>
        <v>157.9</v>
      </c>
      <c r="K96" s="86">
        <v>5.1429999999999998</v>
      </c>
      <c r="L96" s="85">
        <f t="shared" si="46"/>
        <v>0</v>
      </c>
      <c r="M96" s="86"/>
      <c r="N96" s="85">
        <f t="shared" si="47"/>
        <v>156.1</v>
      </c>
      <c r="O96" s="86">
        <v>5.0860000000000003</v>
      </c>
      <c r="P96" s="88"/>
    </row>
    <row r="97" spans="1:16" x14ac:dyDescent="0.2">
      <c r="A97" s="81"/>
      <c r="B97" s="82"/>
      <c r="C97" s="83"/>
      <c r="D97" s="84"/>
      <c r="E97" s="84"/>
      <c r="F97" s="99"/>
      <c r="G97" s="86"/>
      <c r="H97" s="99"/>
      <c r="I97" s="86"/>
      <c r="J97" s="85"/>
      <c r="K97" s="86"/>
      <c r="L97" s="85"/>
      <c r="M97" s="86"/>
      <c r="N97" s="85"/>
      <c r="O97" s="87"/>
      <c r="P97" s="88"/>
    </row>
    <row r="98" spans="1:16" x14ac:dyDescent="0.2">
      <c r="A98" s="74" t="s">
        <v>182</v>
      </c>
      <c r="B98" s="75" t="s">
        <v>183</v>
      </c>
      <c r="C98" s="76"/>
      <c r="D98" s="77"/>
      <c r="E98" s="78"/>
      <c r="F98" s="79"/>
      <c r="G98" s="78"/>
      <c r="H98" s="77"/>
      <c r="I98" s="78"/>
      <c r="J98" s="77"/>
      <c r="K98" s="78"/>
      <c r="L98" s="77"/>
      <c r="M98" s="78"/>
      <c r="N98" s="77"/>
      <c r="O98" s="80"/>
      <c r="P98" s="88"/>
    </row>
    <row r="99" spans="1:16" x14ac:dyDescent="0.2">
      <c r="A99" s="81" t="s">
        <v>184</v>
      </c>
      <c r="B99" s="82" t="s">
        <v>185</v>
      </c>
      <c r="C99" s="83">
        <v>67</v>
      </c>
      <c r="D99" s="84" t="s">
        <v>294</v>
      </c>
      <c r="E99" s="84" t="s">
        <v>294</v>
      </c>
      <c r="F99" s="99">
        <v>327.60000000000002</v>
      </c>
      <c r="G99" s="86">
        <f t="shared" ref="G99:G101" si="48">F99/C99</f>
        <v>4.8895522388059707</v>
      </c>
      <c r="H99" s="85">
        <f t="shared" ref="H99:H101" si="49">ROUNDDOWN(C99*I99,1)</f>
        <v>329.9</v>
      </c>
      <c r="I99" s="87">
        <v>4.9249999999999998</v>
      </c>
      <c r="J99" s="85">
        <f t="shared" ref="J99:J101" si="50">ROUND($C99*K99,1)</f>
        <v>344.6</v>
      </c>
      <c r="K99" s="86">
        <v>5.1429999999999998</v>
      </c>
      <c r="L99" s="85">
        <f t="shared" ref="L99:L101" si="51">ROUND($C99*M99,1)</f>
        <v>0</v>
      </c>
      <c r="M99" s="86"/>
      <c r="N99" s="85">
        <f t="shared" ref="N99:N101" si="52">ROUND($C99*O99,1)</f>
        <v>340.8</v>
      </c>
      <c r="O99" s="86">
        <v>5.0860000000000003</v>
      </c>
      <c r="P99" s="88"/>
    </row>
    <row r="100" spans="1:16" x14ac:dyDescent="0.2">
      <c r="A100" s="81" t="s">
        <v>186</v>
      </c>
      <c r="B100" s="82" t="s">
        <v>187</v>
      </c>
      <c r="C100" s="83">
        <v>20.100000000000001</v>
      </c>
      <c r="D100" s="84" t="s">
        <v>294</v>
      </c>
      <c r="E100" s="84" t="s">
        <v>294</v>
      </c>
      <c r="F100" s="99">
        <v>98.2</v>
      </c>
      <c r="G100" s="86">
        <f t="shared" si="48"/>
        <v>4.8855721393034823</v>
      </c>
      <c r="H100" s="85">
        <f t="shared" si="49"/>
        <v>98.9</v>
      </c>
      <c r="I100" s="87">
        <v>4.9249999999999998</v>
      </c>
      <c r="J100" s="85">
        <f t="shared" si="50"/>
        <v>103.4</v>
      </c>
      <c r="K100" s="86">
        <v>5.1429999999999998</v>
      </c>
      <c r="L100" s="85">
        <f t="shared" si="51"/>
        <v>0</v>
      </c>
      <c r="M100" s="86"/>
      <c r="N100" s="85">
        <f t="shared" si="52"/>
        <v>102.2</v>
      </c>
      <c r="O100" s="86">
        <v>5.0860000000000003</v>
      </c>
      <c r="P100" s="88"/>
    </row>
    <row r="101" spans="1:16" x14ac:dyDescent="0.2">
      <c r="A101" s="81" t="s">
        <v>188</v>
      </c>
      <c r="B101" s="82" t="s">
        <v>189</v>
      </c>
      <c r="C101" s="83">
        <v>37.6</v>
      </c>
      <c r="D101" s="84" t="s">
        <v>294</v>
      </c>
      <c r="E101" s="84" t="s">
        <v>294</v>
      </c>
      <c r="F101" s="99">
        <v>184</v>
      </c>
      <c r="G101" s="86">
        <f t="shared" si="48"/>
        <v>4.8936170212765955</v>
      </c>
      <c r="H101" s="85">
        <f t="shared" si="49"/>
        <v>185.1</v>
      </c>
      <c r="I101" s="87">
        <v>4.9249999999999998</v>
      </c>
      <c r="J101" s="85">
        <f t="shared" si="50"/>
        <v>193.4</v>
      </c>
      <c r="K101" s="86">
        <v>5.1429999999999998</v>
      </c>
      <c r="L101" s="85">
        <f t="shared" si="51"/>
        <v>0</v>
      </c>
      <c r="M101" s="86"/>
      <c r="N101" s="85">
        <f t="shared" si="52"/>
        <v>191.2</v>
      </c>
      <c r="O101" s="86">
        <v>5.0860000000000003</v>
      </c>
      <c r="P101" s="88"/>
    </row>
    <row r="102" spans="1:16" x14ac:dyDescent="0.2">
      <c r="A102" s="81"/>
      <c r="B102" s="82"/>
      <c r="C102" s="83"/>
      <c r="D102" s="84"/>
      <c r="E102" s="84"/>
      <c r="F102" s="99"/>
      <c r="G102" s="86"/>
      <c r="H102" s="99"/>
      <c r="I102" s="86"/>
      <c r="J102" s="85"/>
      <c r="K102" s="86"/>
      <c r="L102" s="85"/>
      <c r="M102" s="86"/>
      <c r="N102" s="85"/>
      <c r="O102" s="87"/>
      <c r="P102" s="88"/>
    </row>
    <row r="103" spans="1:16" x14ac:dyDescent="0.2">
      <c r="A103" s="107" t="s">
        <v>28</v>
      </c>
      <c r="B103" s="108" t="s">
        <v>190</v>
      </c>
      <c r="C103" s="109"/>
      <c r="D103" s="110"/>
      <c r="E103" s="111"/>
      <c r="F103" s="112"/>
      <c r="G103" s="111"/>
      <c r="H103" s="110"/>
      <c r="I103" s="111"/>
      <c r="J103" s="110"/>
      <c r="K103" s="111"/>
      <c r="L103" s="110"/>
      <c r="M103" s="111"/>
      <c r="N103" s="110"/>
      <c r="O103" s="113"/>
      <c r="P103" s="88"/>
    </row>
    <row r="104" spans="1:16" x14ac:dyDescent="0.2">
      <c r="A104" s="81" t="s">
        <v>191</v>
      </c>
      <c r="B104" s="82" t="s">
        <v>192</v>
      </c>
      <c r="C104" s="83">
        <v>33.1</v>
      </c>
      <c r="D104" s="84" t="s">
        <v>294</v>
      </c>
      <c r="E104" s="84" t="s">
        <v>294</v>
      </c>
      <c r="F104" s="99">
        <v>162</v>
      </c>
      <c r="G104" s="86">
        <f t="shared" ref="G104:G107" si="53">F104/C104</f>
        <v>4.8942598187311175</v>
      </c>
      <c r="H104" s="85">
        <f t="shared" ref="H104:H107" si="54">ROUNDDOWN(C104*I104,1)</f>
        <v>163</v>
      </c>
      <c r="I104" s="87">
        <v>4.9249999999999998</v>
      </c>
      <c r="J104" s="85">
        <f t="shared" ref="J104:J107" si="55">ROUND($C104*K104,1)</f>
        <v>170.2</v>
      </c>
      <c r="K104" s="86">
        <v>5.1429999999999998</v>
      </c>
      <c r="L104" s="85">
        <f t="shared" ref="L104:L107" si="56">ROUND($C104*M104,1)</f>
        <v>0</v>
      </c>
      <c r="M104" s="86"/>
      <c r="N104" s="85">
        <f t="shared" ref="N104:N107" si="57">ROUND($C104*O104,1)</f>
        <v>168.3</v>
      </c>
      <c r="O104" s="86">
        <v>5.0860000000000003</v>
      </c>
      <c r="P104" s="88"/>
    </row>
    <row r="105" spans="1:16" x14ac:dyDescent="0.2">
      <c r="A105" s="81" t="s">
        <v>193</v>
      </c>
      <c r="B105" s="82" t="s">
        <v>194</v>
      </c>
      <c r="C105" s="83">
        <v>42.4</v>
      </c>
      <c r="D105" s="84" t="s">
        <v>294</v>
      </c>
      <c r="E105" s="84" t="s">
        <v>294</v>
      </c>
      <c r="F105" s="99">
        <v>207.5</v>
      </c>
      <c r="G105" s="86">
        <f t="shared" si="53"/>
        <v>4.8938679245283021</v>
      </c>
      <c r="H105" s="85">
        <f t="shared" si="54"/>
        <v>208.8</v>
      </c>
      <c r="I105" s="87">
        <v>4.9249999999999998</v>
      </c>
      <c r="J105" s="85">
        <f t="shared" si="55"/>
        <v>218.1</v>
      </c>
      <c r="K105" s="86">
        <v>5.1429999999999998</v>
      </c>
      <c r="L105" s="85">
        <f t="shared" si="56"/>
        <v>0</v>
      </c>
      <c r="M105" s="86"/>
      <c r="N105" s="85">
        <f t="shared" si="57"/>
        <v>215.6</v>
      </c>
      <c r="O105" s="86">
        <v>5.0860000000000003</v>
      </c>
      <c r="P105" s="88"/>
    </row>
    <row r="106" spans="1:16" x14ac:dyDescent="0.2">
      <c r="A106" s="81" t="s">
        <v>195</v>
      </c>
      <c r="B106" s="82" t="s">
        <v>196</v>
      </c>
      <c r="C106" s="83">
        <v>17</v>
      </c>
      <c r="D106" s="84" t="s">
        <v>294</v>
      </c>
      <c r="E106" s="84" t="s">
        <v>294</v>
      </c>
      <c r="F106" s="99">
        <v>83.1</v>
      </c>
      <c r="G106" s="86">
        <f t="shared" si="53"/>
        <v>4.8882352941176466</v>
      </c>
      <c r="H106" s="85">
        <f t="shared" si="54"/>
        <v>83.7</v>
      </c>
      <c r="I106" s="87">
        <v>4.9249999999999998</v>
      </c>
      <c r="J106" s="85">
        <f t="shared" si="55"/>
        <v>87.4</v>
      </c>
      <c r="K106" s="86">
        <v>5.1429999999999998</v>
      </c>
      <c r="L106" s="85">
        <f t="shared" si="56"/>
        <v>0</v>
      </c>
      <c r="M106" s="86"/>
      <c r="N106" s="85">
        <f t="shared" si="57"/>
        <v>86.5</v>
      </c>
      <c r="O106" s="86">
        <v>5.0860000000000003</v>
      </c>
      <c r="P106" s="88"/>
    </row>
    <row r="107" spans="1:16" x14ac:dyDescent="0.2">
      <c r="A107" s="81" t="s">
        <v>197</v>
      </c>
      <c r="B107" s="82" t="s">
        <v>198</v>
      </c>
      <c r="C107" s="83">
        <v>19.2</v>
      </c>
      <c r="D107" s="84" t="s">
        <v>294</v>
      </c>
      <c r="E107" s="84" t="s">
        <v>294</v>
      </c>
      <c r="F107" s="99">
        <v>93.8</v>
      </c>
      <c r="G107" s="86">
        <f t="shared" si="53"/>
        <v>4.885416666666667</v>
      </c>
      <c r="H107" s="85">
        <f t="shared" si="54"/>
        <v>94.5</v>
      </c>
      <c r="I107" s="87">
        <v>4.9249999999999998</v>
      </c>
      <c r="J107" s="85">
        <f t="shared" si="55"/>
        <v>98.7</v>
      </c>
      <c r="K107" s="86">
        <v>5.1429999999999998</v>
      </c>
      <c r="L107" s="85">
        <f t="shared" si="56"/>
        <v>0</v>
      </c>
      <c r="M107" s="86"/>
      <c r="N107" s="85">
        <f t="shared" si="57"/>
        <v>97.7</v>
      </c>
      <c r="O107" s="86">
        <v>5.0860000000000003</v>
      </c>
      <c r="P107" s="88"/>
    </row>
    <row r="108" spans="1:16" x14ac:dyDescent="0.2">
      <c r="A108" s="81"/>
      <c r="B108" s="82"/>
      <c r="C108" s="83"/>
      <c r="D108" s="84"/>
      <c r="E108" s="84"/>
      <c r="F108" s="99"/>
      <c r="G108" s="86"/>
      <c r="H108" s="99"/>
      <c r="I108" s="86"/>
      <c r="J108" s="85"/>
      <c r="K108" s="86"/>
      <c r="L108" s="85"/>
      <c r="M108" s="86"/>
      <c r="N108" s="85"/>
      <c r="O108" s="87"/>
      <c r="P108" s="88"/>
    </row>
    <row r="109" spans="1:16" x14ac:dyDescent="0.2">
      <c r="A109" s="74" t="s">
        <v>199</v>
      </c>
      <c r="B109" s="75" t="s">
        <v>200</v>
      </c>
      <c r="C109" s="76"/>
      <c r="D109" s="77"/>
      <c r="E109" s="78"/>
      <c r="F109" s="79"/>
      <c r="G109" s="78"/>
      <c r="H109" s="77"/>
      <c r="I109" s="78"/>
      <c r="J109" s="77"/>
      <c r="K109" s="78"/>
      <c r="L109" s="77"/>
      <c r="M109" s="78"/>
      <c r="N109" s="77"/>
      <c r="O109" s="80"/>
      <c r="P109" s="88"/>
    </row>
    <row r="110" spans="1:16" x14ac:dyDescent="0.2">
      <c r="A110" s="81" t="s">
        <v>201</v>
      </c>
      <c r="B110" s="82" t="s">
        <v>202</v>
      </c>
      <c r="C110" s="83">
        <v>19.2</v>
      </c>
      <c r="D110" s="84" t="s">
        <v>294</v>
      </c>
      <c r="E110" s="84" t="s">
        <v>294</v>
      </c>
      <c r="F110" s="99">
        <v>93.8</v>
      </c>
      <c r="G110" s="86">
        <f t="shared" ref="G110:G112" si="58">F110/C110</f>
        <v>4.885416666666667</v>
      </c>
      <c r="H110" s="85">
        <f t="shared" ref="H110:H112" si="59">ROUNDDOWN(C110*I110,1)</f>
        <v>94.5</v>
      </c>
      <c r="I110" s="87">
        <v>4.9249999999999998</v>
      </c>
      <c r="J110" s="85">
        <f t="shared" ref="J110:J112" si="60">ROUND($C110*K110,1)</f>
        <v>98.7</v>
      </c>
      <c r="K110" s="86">
        <v>5.1429999999999998</v>
      </c>
      <c r="L110" s="85">
        <f t="shared" ref="L110:L112" si="61">ROUND($C110*M110,1)</f>
        <v>0</v>
      </c>
      <c r="M110" s="86"/>
      <c r="N110" s="85">
        <f t="shared" ref="N110:N112" si="62">ROUND($C110*O110,1)</f>
        <v>97.7</v>
      </c>
      <c r="O110" s="86">
        <v>5.0860000000000003</v>
      </c>
      <c r="P110" s="88"/>
    </row>
    <row r="111" spans="1:16" x14ac:dyDescent="0.2">
      <c r="A111" s="81" t="s">
        <v>203</v>
      </c>
      <c r="B111" s="82" t="s">
        <v>204</v>
      </c>
      <c r="C111" s="83">
        <v>35.5</v>
      </c>
      <c r="D111" s="84" t="s">
        <v>294</v>
      </c>
      <c r="E111" s="84" t="s">
        <v>294</v>
      </c>
      <c r="F111" s="99">
        <v>174</v>
      </c>
      <c r="G111" s="86">
        <f t="shared" si="58"/>
        <v>4.901408450704225</v>
      </c>
      <c r="H111" s="85">
        <f t="shared" si="59"/>
        <v>174.8</v>
      </c>
      <c r="I111" s="87">
        <v>4.9249999999999998</v>
      </c>
      <c r="J111" s="85">
        <f t="shared" si="60"/>
        <v>182.6</v>
      </c>
      <c r="K111" s="86">
        <v>5.1429999999999998</v>
      </c>
      <c r="L111" s="85">
        <f t="shared" si="61"/>
        <v>0</v>
      </c>
      <c r="M111" s="86"/>
      <c r="N111" s="85">
        <f t="shared" si="62"/>
        <v>180.6</v>
      </c>
      <c r="O111" s="86">
        <v>5.0860000000000003</v>
      </c>
      <c r="P111" s="88"/>
    </row>
    <row r="112" spans="1:16" x14ac:dyDescent="0.2">
      <c r="A112" s="81" t="s">
        <v>205</v>
      </c>
      <c r="B112" s="82" t="s">
        <v>206</v>
      </c>
      <c r="C112" s="83">
        <v>32</v>
      </c>
      <c r="D112" s="84" t="s">
        <v>294</v>
      </c>
      <c r="E112" s="84" t="s">
        <v>294</v>
      </c>
      <c r="F112" s="99">
        <v>156.6</v>
      </c>
      <c r="G112" s="86">
        <f t="shared" si="58"/>
        <v>4.8937499999999998</v>
      </c>
      <c r="H112" s="85">
        <f t="shared" si="59"/>
        <v>157.6</v>
      </c>
      <c r="I112" s="87">
        <v>4.9249999999999998</v>
      </c>
      <c r="J112" s="85">
        <f t="shared" si="60"/>
        <v>164.6</v>
      </c>
      <c r="K112" s="86">
        <v>5.1429999999999998</v>
      </c>
      <c r="L112" s="85">
        <f t="shared" si="61"/>
        <v>0</v>
      </c>
      <c r="M112" s="86"/>
      <c r="N112" s="85">
        <f t="shared" si="62"/>
        <v>162.80000000000001</v>
      </c>
      <c r="O112" s="86">
        <v>5.0860000000000003</v>
      </c>
      <c r="P112" s="88"/>
    </row>
    <row r="113" spans="1:16" x14ac:dyDescent="0.2">
      <c r="A113" s="81"/>
      <c r="B113" s="82"/>
      <c r="C113" s="83"/>
      <c r="D113" s="84"/>
      <c r="E113" s="84"/>
      <c r="F113" s="99"/>
      <c r="G113" s="86"/>
      <c r="H113" s="99"/>
      <c r="I113" s="86"/>
      <c r="J113" s="85"/>
      <c r="K113" s="86"/>
      <c r="L113" s="85"/>
      <c r="M113" s="86"/>
      <c r="N113" s="85"/>
      <c r="O113" s="87"/>
      <c r="P113" s="88"/>
    </row>
    <row r="114" spans="1:16" x14ac:dyDescent="0.2">
      <c r="A114" s="74" t="s">
        <v>207</v>
      </c>
      <c r="B114" s="75" t="s">
        <v>208</v>
      </c>
      <c r="C114" s="76"/>
      <c r="D114" s="77"/>
      <c r="E114" s="78"/>
      <c r="F114" s="79"/>
      <c r="G114" s="78"/>
      <c r="H114" s="77"/>
      <c r="I114" s="78"/>
      <c r="J114" s="77"/>
      <c r="K114" s="78"/>
      <c r="L114" s="77"/>
      <c r="M114" s="78"/>
      <c r="N114" s="77"/>
      <c r="O114" s="80"/>
      <c r="P114" s="88"/>
    </row>
    <row r="115" spans="1:16" s="98" customFormat="1" ht="38.25" x14ac:dyDescent="0.2">
      <c r="A115" s="89" t="s">
        <v>209</v>
      </c>
      <c r="B115" s="90" t="s">
        <v>210</v>
      </c>
      <c r="C115" s="91">
        <v>0</v>
      </c>
      <c r="D115" s="92">
        <v>0</v>
      </c>
      <c r="E115" s="92">
        <v>0</v>
      </c>
      <c r="F115" s="93"/>
      <c r="G115" s="94">
        <v>0</v>
      </c>
      <c r="H115" s="93">
        <v>0</v>
      </c>
      <c r="I115" s="94">
        <v>0</v>
      </c>
      <c r="J115" s="95">
        <v>0</v>
      </c>
      <c r="K115" s="94">
        <v>0</v>
      </c>
      <c r="L115" s="95">
        <v>0</v>
      </c>
      <c r="M115" s="94">
        <v>0</v>
      </c>
      <c r="N115" s="95">
        <v>0</v>
      </c>
      <c r="O115" s="96">
        <v>0</v>
      </c>
      <c r="P115" s="97"/>
    </row>
    <row r="116" spans="1:16" s="98" customFormat="1" x14ac:dyDescent="0.2">
      <c r="A116" s="89" t="s">
        <v>211</v>
      </c>
      <c r="B116" s="90" t="s">
        <v>212</v>
      </c>
      <c r="C116" s="91">
        <v>0</v>
      </c>
      <c r="D116" s="92">
        <v>0</v>
      </c>
      <c r="E116" s="92">
        <v>0</v>
      </c>
      <c r="F116" s="93"/>
      <c r="G116" s="94">
        <v>0</v>
      </c>
      <c r="H116" s="93">
        <v>0</v>
      </c>
      <c r="I116" s="94">
        <v>0</v>
      </c>
      <c r="J116" s="95">
        <v>0</v>
      </c>
      <c r="K116" s="94">
        <v>0</v>
      </c>
      <c r="L116" s="95">
        <v>0</v>
      </c>
      <c r="M116" s="94">
        <v>0</v>
      </c>
      <c r="N116" s="95">
        <v>0</v>
      </c>
      <c r="O116" s="96">
        <v>0</v>
      </c>
      <c r="P116" s="97"/>
    </row>
    <row r="117" spans="1:16" x14ac:dyDescent="0.2">
      <c r="A117" s="81"/>
      <c r="B117" s="82"/>
      <c r="C117" s="83"/>
      <c r="D117" s="84"/>
      <c r="E117" s="84"/>
      <c r="F117" s="99"/>
      <c r="G117" s="86"/>
      <c r="H117" s="99"/>
      <c r="I117" s="86"/>
      <c r="J117" s="85"/>
      <c r="K117" s="86"/>
      <c r="L117" s="85"/>
      <c r="M117" s="86"/>
      <c r="N117" s="85"/>
      <c r="O117" s="87"/>
      <c r="P117" s="88"/>
    </row>
    <row r="118" spans="1:16" x14ac:dyDescent="0.2">
      <c r="A118" s="74" t="s">
        <v>213</v>
      </c>
      <c r="B118" s="75" t="s">
        <v>214</v>
      </c>
      <c r="C118" s="76"/>
      <c r="D118" s="77"/>
      <c r="E118" s="78"/>
      <c r="F118" s="79"/>
      <c r="G118" s="78"/>
      <c r="H118" s="77"/>
      <c r="I118" s="78"/>
      <c r="J118" s="77"/>
      <c r="K118" s="78"/>
      <c r="L118" s="77"/>
      <c r="M118" s="78"/>
      <c r="N118" s="77"/>
      <c r="O118" s="80"/>
      <c r="P118" s="88"/>
    </row>
    <row r="119" spans="1:16" x14ac:dyDescent="0.2">
      <c r="A119" s="81" t="s">
        <v>215</v>
      </c>
      <c r="B119" s="82" t="s">
        <v>216</v>
      </c>
      <c r="C119" s="83">
        <v>262.7</v>
      </c>
      <c r="D119" s="84" t="s">
        <v>294</v>
      </c>
      <c r="E119" s="84" t="s">
        <v>294</v>
      </c>
      <c r="F119" s="99">
        <v>1285</v>
      </c>
      <c r="G119" s="86">
        <f t="shared" ref="G119:G124" si="63">F119/C119</f>
        <v>4.8915112295393985</v>
      </c>
      <c r="H119" s="85">
        <f t="shared" ref="H119:H124" si="64">ROUNDDOWN(C119*I119,1)</f>
        <v>1293.7</v>
      </c>
      <c r="I119" s="87">
        <v>4.9249999999999998</v>
      </c>
      <c r="J119" s="85">
        <f t="shared" ref="J119:J124" si="65">ROUND($C119*K119,1)</f>
        <v>1351.1</v>
      </c>
      <c r="K119" s="86">
        <v>5.1429999999999998</v>
      </c>
      <c r="L119" s="85">
        <f t="shared" ref="L119:L124" si="66">ROUND($C119*M119,1)</f>
        <v>0</v>
      </c>
      <c r="M119" s="86"/>
      <c r="N119" s="85">
        <f t="shared" ref="N119:N124" si="67">ROUND($C119*O119,1)</f>
        <v>1336.1</v>
      </c>
      <c r="O119" s="86">
        <v>5.0860000000000003</v>
      </c>
      <c r="P119" s="88"/>
    </row>
    <row r="120" spans="1:16" x14ac:dyDescent="0.2">
      <c r="A120" s="81" t="s">
        <v>217</v>
      </c>
      <c r="B120" s="82" t="s">
        <v>218</v>
      </c>
      <c r="C120" s="83">
        <v>90.2</v>
      </c>
      <c r="D120" s="84" t="s">
        <v>294</v>
      </c>
      <c r="E120" s="84" t="s">
        <v>294</v>
      </c>
      <c r="F120" s="99">
        <v>441.2</v>
      </c>
      <c r="G120" s="86">
        <f t="shared" si="63"/>
        <v>4.8913525498891346</v>
      </c>
      <c r="H120" s="85">
        <f t="shared" si="64"/>
        <v>444.2</v>
      </c>
      <c r="I120" s="87">
        <v>4.9249999999999998</v>
      </c>
      <c r="J120" s="85">
        <f t="shared" si="65"/>
        <v>463.9</v>
      </c>
      <c r="K120" s="86">
        <v>5.1429999999999998</v>
      </c>
      <c r="L120" s="85">
        <f t="shared" si="66"/>
        <v>0</v>
      </c>
      <c r="M120" s="86"/>
      <c r="N120" s="85">
        <f t="shared" si="67"/>
        <v>458.8</v>
      </c>
      <c r="O120" s="86">
        <v>5.0860000000000003</v>
      </c>
      <c r="P120" s="88"/>
    </row>
    <row r="121" spans="1:16" x14ac:dyDescent="0.2">
      <c r="A121" s="81" t="s">
        <v>219</v>
      </c>
      <c r="B121" s="82" t="s">
        <v>220</v>
      </c>
      <c r="C121" s="83">
        <v>303.7</v>
      </c>
      <c r="D121" s="84" t="s">
        <v>294</v>
      </c>
      <c r="E121" s="84" t="s">
        <v>294</v>
      </c>
      <c r="F121" s="99">
        <v>1485.8</v>
      </c>
      <c r="G121" s="86">
        <f t="shared" si="63"/>
        <v>4.892327955218966</v>
      </c>
      <c r="H121" s="85">
        <f t="shared" si="64"/>
        <v>1495.7</v>
      </c>
      <c r="I121" s="87">
        <v>4.9249999999999998</v>
      </c>
      <c r="J121" s="85">
        <f t="shared" si="65"/>
        <v>1561.9</v>
      </c>
      <c r="K121" s="86">
        <v>5.1429999999999998</v>
      </c>
      <c r="L121" s="85">
        <f t="shared" si="66"/>
        <v>0</v>
      </c>
      <c r="M121" s="86"/>
      <c r="N121" s="85">
        <f t="shared" si="67"/>
        <v>1544.6</v>
      </c>
      <c r="O121" s="86">
        <v>5.0860000000000003</v>
      </c>
      <c r="P121" s="88"/>
    </row>
    <row r="122" spans="1:16" x14ac:dyDescent="0.2">
      <c r="A122" s="81" t="s">
        <v>221</v>
      </c>
      <c r="B122" s="82" t="s">
        <v>222</v>
      </c>
      <c r="C122" s="83">
        <v>353</v>
      </c>
      <c r="D122" s="84" t="s">
        <v>294</v>
      </c>
      <c r="E122" s="84" t="s">
        <v>294</v>
      </c>
      <c r="F122" s="99">
        <v>1727</v>
      </c>
      <c r="G122" s="86">
        <f t="shared" si="63"/>
        <v>4.8923512747875355</v>
      </c>
      <c r="H122" s="85">
        <f t="shared" si="64"/>
        <v>1738.5</v>
      </c>
      <c r="I122" s="87">
        <v>4.9249999999999998</v>
      </c>
      <c r="J122" s="85">
        <f t="shared" si="65"/>
        <v>1815.5</v>
      </c>
      <c r="K122" s="86">
        <v>5.1429999999999998</v>
      </c>
      <c r="L122" s="85">
        <f t="shared" si="66"/>
        <v>0</v>
      </c>
      <c r="M122" s="86"/>
      <c r="N122" s="85">
        <f t="shared" si="67"/>
        <v>1795.4</v>
      </c>
      <c r="O122" s="86">
        <v>5.0860000000000003</v>
      </c>
      <c r="P122" s="88"/>
    </row>
    <row r="123" spans="1:16" x14ac:dyDescent="0.2">
      <c r="A123" s="81" t="s">
        <v>223</v>
      </c>
      <c r="B123" s="82" t="s">
        <v>224</v>
      </c>
      <c r="C123" s="83">
        <v>82.1</v>
      </c>
      <c r="D123" s="84" t="s">
        <v>294</v>
      </c>
      <c r="E123" s="84" t="s">
        <v>294</v>
      </c>
      <c r="F123" s="99">
        <v>401.5</v>
      </c>
      <c r="G123" s="86">
        <f t="shared" si="63"/>
        <v>4.8903775883069427</v>
      </c>
      <c r="H123" s="85">
        <f t="shared" si="64"/>
        <v>404.3</v>
      </c>
      <c r="I123" s="87">
        <v>4.9249999999999998</v>
      </c>
      <c r="J123" s="85">
        <f t="shared" si="65"/>
        <v>422.2</v>
      </c>
      <c r="K123" s="86">
        <v>5.1429999999999998</v>
      </c>
      <c r="L123" s="85">
        <f t="shared" si="66"/>
        <v>0</v>
      </c>
      <c r="M123" s="86"/>
      <c r="N123" s="85">
        <f t="shared" si="67"/>
        <v>417.6</v>
      </c>
      <c r="O123" s="86">
        <v>5.0860000000000003</v>
      </c>
      <c r="P123" s="88"/>
    </row>
    <row r="124" spans="1:16" x14ac:dyDescent="0.2">
      <c r="A124" s="81" t="s">
        <v>225</v>
      </c>
      <c r="B124" s="82" t="s">
        <v>226</v>
      </c>
      <c r="C124" s="83">
        <v>82.1</v>
      </c>
      <c r="D124" s="84" t="s">
        <v>294</v>
      </c>
      <c r="E124" s="84" t="s">
        <v>294</v>
      </c>
      <c r="F124" s="99">
        <v>401.5</v>
      </c>
      <c r="G124" s="86">
        <f t="shared" si="63"/>
        <v>4.8903775883069427</v>
      </c>
      <c r="H124" s="85">
        <f t="shared" si="64"/>
        <v>404.3</v>
      </c>
      <c r="I124" s="87">
        <v>4.9249999999999998</v>
      </c>
      <c r="J124" s="85">
        <f t="shared" si="65"/>
        <v>422.2</v>
      </c>
      <c r="K124" s="86">
        <v>5.1429999999999998</v>
      </c>
      <c r="L124" s="85">
        <f t="shared" si="66"/>
        <v>0</v>
      </c>
      <c r="M124" s="86"/>
      <c r="N124" s="85">
        <f t="shared" si="67"/>
        <v>417.6</v>
      </c>
      <c r="O124" s="86">
        <v>5.0860000000000003</v>
      </c>
      <c r="P124" s="88"/>
    </row>
    <row r="125" spans="1:16" x14ac:dyDescent="0.2">
      <c r="A125" s="81"/>
      <c r="B125" s="82"/>
      <c r="C125" s="83"/>
      <c r="D125" s="84"/>
      <c r="E125" s="84"/>
      <c r="F125" s="99"/>
      <c r="G125" s="86"/>
      <c r="H125" s="99"/>
      <c r="I125" s="86"/>
      <c r="J125" s="85"/>
      <c r="K125" s="86"/>
      <c r="L125" s="85"/>
      <c r="M125" s="86"/>
      <c r="N125" s="85"/>
      <c r="O125" s="87"/>
      <c r="P125" s="88"/>
    </row>
    <row r="126" spans="1:16" x14ac:dyDescent="0.2">
      <c r="A126" s="107" t="s">
        <v>28</v>
      </c>
      <c r="B126" s="108" t="s">
        <v>227</v>
      </c>
      <c r="C126" s="109"/>
      <c r="D126" s="110"/>
      <c r="E126" s="111"/>
      <c r="F126" s="112"/>
      <c r="G126" s="111"/>
      <c r="H126" s="110"/>
      <c r="I126" s="111"/>
      <c r="J126" s="110"/>
      <c r="K126" s="111"/>
      <c r="L126" s="110"/>
      <c r="M126" s="111"/>
      <c r="N126" s="110"/>
      <c r="O126" s="113"/>
      <c r="P126" s="88"/>
    </row>
    <row r="127" spans="1:16" s="98" customFormat="1" ht="51" x14ac:dyDescent="0.2">
      <c r="A127" s="89" t="s">
        <v>228</v>
      </c>
      <c r="B127" s="90" t="s">
        <v>229</v>
      </c>
      <c r="C127" s="91">
        <v>0</v>
      </c>
      <c r="D127" s="92">
        <v>0</v>
      </c>
      <c r="E127" s="92">
        <v>0</v>
      </c>
      <c r="F127" s="93">
        <v>0</v>
      </c>
      <c r="G127" s="94">
        <v>0</v>
      </c>
      <c r="H127" s="93">
        <v>0</v>
      </c>
      <c r="I127" s="93">
        <v>0</v>
      </c>
      <c r="J127" s="95">
        <f>ROUND($C127*K127,1)</f>
        <v>0</v>
      </c>
      <c r="K127" s="93">
        <v>0</v>
      </c>
      <c r="L127" s="95">
        <f>ROUND($C127*M127,1)</f>
        <v>0</v>
      </c>
      <c r="M127" s="93">
        <v>0</v>
      </c>
      <c r="N127" s="95">
        <f>ROUND($C127*O127,1)</f>
        <v>0</v>
      </c>
      <c r="O127" s="93">
        <v>0</v>
      </c>
      <c r="P127" s="97"/>
    </row>
    <row r="128" spans="1:16" x14ac:dyDescent="0.2">
      <c r="A128" s="81"/>
      <c r="B128" s="82"/>
      <c r="C128" s="83"/>
      <c r="D128" s="84"/>
      <c r="E128" s="84"/>
      <c r="F128" s="99"/>
      <c r="G128" s="86"/>
      <c r="H128" s="99"/>
      <c r="I128" s="86"/>
      <c r="J128" s="85"/>
      <c r="K128" s="86"/>
      <c r="L128" s="85"/>
      <c r="M128" s="86"/>
      <c r="N128" s="85"/>
      <c r="O128" s="87"/>
      <c r="P128" s="88"/>
    </row>
    <row r="129" spans="1:16" x14ac:dyDescent="0.2">
      <c r="A129" s="74" t="s">
        <v>230</v>
      </c>
      <c r="B129" s="75" t="s">
        <v>231</v>
      </c>
      <c r="C129" s="76"/>
      <c r="D129" s="77"/>
      <c r="E129" s="78"/>
      <c r="F129" s="79"/>
      <c r="G129" s="78"/>
      <c r="H129" s="77"/>
      <c r="I129" s="78"/>
      <c r="J129" s="77"/>
      <c r="K129" s="78"/>
      <c r="L129" s="77"/>
      <c r="M129" s="78"/>
      <c r="N129" s="77"/>
      <c r="O129" s="80"/>
      <c r="P129" s="88"/>
    </row>
    <row r="130" spans="1:16" x14ac:dyDescent="0.2">
      <c r="A130" s="81" t="s">
        <v>232</v>
      </c>
      <c r="B130" s="82" t="s">
        <v>233</v>
      </c>
      <c r="C130" s="83">
        <v>21.4</v>
      </c>
      <c r="D130" s="84" t="s">
        <v>294</v>
      </c>
      <c r="E130" s="84" t="s">
        <v>294</v>
      </c>
      <c r="F130" s="99">
        <v>104.9</v>
      </c>
      <c r="G130" s="86">
        <f t="shared" ref="G130:G137" si="68">F130/C130</f>
        <v>4.9018691588785055</v>
      </c>
      <c r="H130" s="85">
        <f t="shared" ref="H130:H136" si="69">ROUNDDOWN(C130*I130,1)</f>
        <v>105.3</v>
      </c>
      <c r="I130" s="87">
        <v>4.9249999999999998</v>
      </c>
      <c r="J130" s="85">
        <f t="shared" ref="J130:O139" si="70">ROUND($C130*K130,1)</f>
        <v>110.1</v>
      </c>
      <c r="K130" s="86">
        <v>5.1429999999999998</v>
      </c>
      <c r="L130" s="85">
        <f t="shared" ref="L130:L137" si="71">ROUND($C130*M130,1)</f>
        <v>0</v>
      </c>
      <c r="M130" s="86"/>
      <c r="N130" s="85">
        <f t="shared" ref="N130:N137" si="72">ROUND($C130*O130,1)</f>
        <v>108.8</v>
      </c>
      <c r="O130" s="86">
        <v>5.0860000000000003</v>
      </c>
      <c r="P130" s="88"/>
    </row>
    <row r="131" spans="1:16" x14ac:dyDescent="0.2">
      <c r="A131" s="81" t="s">
        <v>234</v>
      </c>
      <c r="B131" s="82" t="s">
        <v>235</v>
      </c>
      <c r="C131" s="83">
        <v>29.6</v>
      </c>
      <c r="D131" s="84" t="s">
        <v>294</v>
      </c>
      <c r="E131" s="84" t="s">
        <v>294</v>
      </c>
      <c r="F131" s="99">
        <v>145</v>
      </c>
      <c r="G131" s="86">
        <f t="shared" si="68"/>
        <v>4.8986486486486482</v>
      </c>
      <c r="H131" s="85">
        <f t="shared" si="69"/>
        <v>145.69999999999999</v>
      </c>
      <c r="I131" s="87">
        <v>4.9249999999999998</v>
      </c>
      <c r="J131" s="85">
        <f t="shared" si="70"/>
        <v>152.19999999999999</v>
      </c>
      <c r="K131" s="86">
        <v>5.1429999999999998</v>
      </c>
      <c r="L131" s="85">
        <f t="shared" si="71"/>
        <v>0</v>
      </c>
      <c r="M131" s="86"/>
      <c r="N131" s="85">
        <f t="shared" si="72"/>
        <v>150.5</v>
      </c>
      <c r="O131" s="86">
        <v>5.0860000000000003</v>
      </c>
      <c r="P131" s="88"/>
    </row>
    <row r="132" spans="1:16" x14ac:dyDescent="0.2">
      <c r="A132" s="81" t="s">
        <v>236</v>
      </c>
      <c r="B132" s="82" t="s">
        <v>237</v>
      </c>
      <c r="C132" s="83">
        <v>44.3</v>
      </c>
      <c r="D132" s="84" t="s">
        <v>294</v>
      </c>
      <c r="E132" s="84" t="s">
        <v>294</v>
      </c>
      <c r="F132" s="99">
        <v>216.7</v>
      </c>
      <c r="G132" s="86">
        <f t="shared" si="68"/>
        <v>4.8916478555304739</v>
      </c>
      <c r="H132" s="85">
        <f t="shared" si="69"/>
        <v>218.1</v>
      </c>
      <c r="I132" s="87">
        <v>4.9249999999999998</v>
      </c>
      <c r="J132" s="85">
        <f t="shared" si="70"/>
        <v>227.8</v>
      </c>
      <c r="K132" s="86">
        <v>5.1429999999999998</v>
      </c>
      <c r="L132" s="85">
        <f t="shared" si="71"/>
        <v>0</v>
      </c>
      <c r="M132" s="86"/>
      <c r="N132" s="85">
        <f t="shared" si="72"/>
        <v>225.3</v>
      </c>
      <c r="O132" s="86">
        <v>5.0860000000000003</v>
      </c>
      <c r="P132" s="88"/>
    </row>
    <row r="133" spans="1:16" x14ac:dyDescent="0.2">
      <c r="A133" s="81" t="s">
        <v>238</v>
      </c>
      <c r="B133" s="82" t="s">
        <v>239</v>
      </c>
      <c r="C133" s="83">
        <v>80.900000000000006</v>
      </c>
      <c r="D133" s="84" t="s">
        <v>294</v>
      </c>
      <c r="E133" s="84" t="s">
        <v>294</v>
      </c>
      <c r="F133" s="99">
        <v>395.7</v>
      </c>
      <c r="G133" s="86">
        <f t="shared" si="68"/>
        <v>4.8912237330037076</v>
      </c>
      <c r="H133" s="85">
        <f t="shared" si="69"/>
        <v>398.4</v>
      </c>
      <c r="I133" s="87">
        <v>4.9249999999999998</v>
      </c>
      <c r="J133" s="85">
        <f t="shared" si="70"/>
        <v>416.1</v>
      </c>
      <c r="K133" s="86">
        <v>5.1429999999999998</v>
      </c>
      <c r="L133" s="85">
        <f t="shared" si="71"/>
        <v>0</v>
      </c>
      <c r="M133" s="86"/>
      <c r="N133" s="85">
        <f t="shared" si="72"/>
        <v>411.5</v>
      </c>
      <c r="O133" s="86">
        <v>5.0860000000000003</v>
      </c>
      <c r="P133" s="88"/>
    </row>
    <row r="134" spans="1:16" x14ac:dyDescent="0.2">
      <c r="A134" s="81" t="s">
        <v>240</v>
      </c>
      <c r="B134" s="82" t="s">
        <v>241</v>
      </c>
      <c r="C134" s="83">
        <v>58.1</v>
      </c>
      <c r="D134" s="84" t="s">
        <v>294</v>
      </c>
      <c r="E134" s="84" t="s">
        <v>294</v>
      </c>
      <c r="F134" s="99">
        <v>284.2</v>
      </c>
      <c r="G134" s="86">
        <f t="shared" si="68"/>
        <v>4.8915662650602405</v>
      </c>
      <c r="H134" s="85">
        <f t="shared" si="69"/>
        <v>286.10000000000002</v>
      </c>
      <c r="I134" s="87">
        <v>4.9249999999999998</v>
      </c>
      <c r="J134" s="85">
        <f t="shared" si="70"/>
        <v>298.8</v>
      </c>
      <c r="K134" s="86">
        <v>5.1429999999999998</v>
      </c>
      <c r="L134" s="85">
        <f t="shared" si="71"/>
        <v>0</v>
      </c>
      <c r="M134" s="86"/>
      <c r="N134" s="85">
        <f t="shared" si="72"/>
        <v>295.5</v>
      </c>
      <c r="O134" s="86">
        <v>5.0860000000000003</v>
      </c>
      <c r="P134" s="88"/>
    </row>
    <row r="135" spans="1:16" x14ac:dyDescent="0.2">
      <c r="A135" s="81" t="s">
        <v>242</v>
      </c>
      <c r="B135" s="82" t="s">
        <v>243</v>
      </c>
      <c r="C135" s="83">
        <v>58.1</v>
      </c>
      <c r="D135" s="84" t="s">
        <v>294</v>
      </c>
      <c r="E135" s="84" t="s">
        <v>294</v>
      </c>
      <c r="F135" s="99">
        <v>284.2</v>
      </c>
      <c r="G135" s="86">
        <f t="shared" si="68"/>
        <v>4.8915662650602405</v>
      </c>
      <c r="H135" s="85">
        <f t="shared" si="69"/>
        <v>286.10000000000002</v>
      </c>
      <c r="I135" s="87">
        <v>4.9249999999999998</v>
      </c>
      <c r="J135" s="85">
        <f t="shared" si="70"/>
        <v>298.8</v>
      </c>
      <c r="K135" s="86">
        <v>5.1429999999999998</v>
      </c>
      <c r="L135" s="85">
        <f t="shared" si="71"/>
        <v>0</v>
      </c>
      <c r="M135" s="86"/>
      <c r="N135" s="85">
        <f t="shared" si="72"/>
        <v>295.5</v>
      </c>
      <c r="O135" s="86">
        <v>5.0860000000000003</v>
      </c>
      <c r="P135" s="88"/>
    </row>
    <row r="136" spans="1:16" ht="25.5" x14ac:dyDescent="0.2">
      <c r="A136" s="81" t="s">
        <v>244</v>
      </c>
      <c r="B136" s="82" t="s">
        <v>245</v>
      </c>
      <c r="C136" s="83">
        <v>17.600000000000001</v>
      </c>
      <c r="D136" s="84" t="s">
        <v>294</v>
      </c>
      <c r="E136" s="84" t="s">
        <v>294</v>
      </c>
      <c r="F136" s="99">
        <v>86</v>
      </c>
      <c r="G136" s="86">
        <f t="shared" si="68"/>
        <v>4.8863636363636358</v>
      </c>
      <c r="H136" s="85">
        <f t="shared" si="69"/>
        <v>86.6</v>
      </c>
      <c r="I136" s="87">
        <v>4.9249999999999998</v>
      </c>
      <c r="J136" s="85">
        <f t="shared" si="70"/>
        <v>90.5</v>
      </c>
      <c r="K136" s="86">
        <v>5.1429999999999998</v>
      </c>
      <c r="L136" s="85">
        <f t="shared" si="71"/>
        <v>0</v>
      </c>
      <c r="M136" s="86"/>
      <c r="N136" s="85">
        <f t="shared" si="72"/>
        <v>89.5</v>
      </c>
      <c r="O136" s="86">
        <v>5.0860000000000003</v>
      </c>
      <c r="P136" s="88"/>
    </row>
    <row r="137" spans="1:16" x14ac:dyDescent="0.2">
      <c r="A137" s="81" t="s">
        <v>246</v>
      </c>
      <c r="B137" s="82" t="s">
        <v>247</v>
      </c>
      <c r="C137" s="83">
        <v>3</v>
      </c>
      <c r="D137" s="84" t="s">
        <v>294</v>
      </c>
      <c r="E137" s="84" t="s">
        <v>294</v>
      </c>
      <c r="F137" s="99">
        <v>14.8</v>
      </c>
      <c r="G137" s="86">
        <f t="shared" si="68"/>
        <v>4.9333333333333336</v>
      </c>
      <c r="H137" s="85">
        <f>ROUNDDOWN(C137*I137,1)</f>
        <v>14.7</v>
      </c>
      <c r="I137" s="87">
        <v>4.9249999999999998</v>
      </c>
      <c r="J137" s="85">
        <f t="shared" si="70"/>
        <v>15.4</v>
      </c>
      <c r="K137" s="86">
        <v>5.1429999999999998</v>
      </c>
      <c r="L137" s="85">
        <f t="shared" si="71"/>
        <v>0</v>
      </c>
      <c r="M137" s="86"/>
      <c r="N137" s="85">
        <f t="shared" si="72"/>
        <v>15.3</v>
      </c>
      <c r="O137" s="86">
        <v>5.0860000000000003</v>
      </c>
      <c r="P137" s="88"/>
    </row>
    <row r="138" spans="1:16" s="98" customFormat="1" ht="102" x14ac:dyDescent="0.2">
      <c r="A138" s="89"/>
      <c r="B138" s="90" t="s">
        <v>248</v>
      </c>
      <c r="C138" s="91">
        <v>0</v>
      </c>
      <c r="D138" s="92">
        <v>0</v>
      </c>
      <c r="E138" s="92">
        <v>0</v>
      </c>
      <c r="F138" s="93"/>
      <c r="G138" s="95">
        <v>0</v>
      </c>
      <c r="H138" s="93">
        <v>0</v>
      </c>
      <c r="I138" s="95">
        <v>0</v>
      </c>
      <c r="J138" s="95">
        <v>0</v>
      </c>
      <c r="K138" s="95">
        <v>0</v>
      </c>
      <c r="L138" s="95">
        <v>0</v>
      </c>
      <c r="M138" s="95">
        <v>0</v>
      </c>
      <c r="N138" s="95">
        <v>0</v>
      </c>
      <c r="O138" s="93">
        <v>0</v>
      </c>
      <c r="P138" s="97"/>
    </row>
    <row r="139" spans="1:16" s="98" customFormat="1" x14ac:dyDescent="0.2">
      <c r="A139" s="89" t="s">
        <v>249</v>
      </c>
      <c r="B139" s="90" t="s">
        <v>250</v>
      </c>
      <c r="C139" s="114"/>
      <c r="D139" s="92">
        <v>0</v>
      </c>
      <c r="E139" s="92">
        <v>0</v>
      </c>
      <c r="F139" s="93"/>
      <c r="G139" s="94">
        <v>0</v>
      </c>
      <c r="H139" s="93">
        <v>0</v>
      </c>
      <c r="I139" s="94">
        <v>0</v>
      </c>
      <c r="J139" s="95">
        <f t="shared" si="70"/>
        <v>0</v>
      </c>
      <c r="K139" s="95">
        <f t="shared" si="70"/>
        <v>0</v>
      </c>
      <c r="L139" s="95">
        <f t="shared" si="70"/>
        <v>0</v>
      </c>
      <c r="M139" s="95">
        <f t="shared" si="70"/>
        <v>0</v>
      </c>
      <c r="N139" s="95">
        <f t="shared" si="70"/>
        <v>0</v>
      </c>
      <c r="O139" s="95">
        <f t="shared" si="70"/>
        <v>0</v>
      </c>
      <c r="P139" s="97"/>
    </row>
    <row r="140" spans="1:16" x14ac:dyDescent="0.2">
      <c r="A140" s="81"/>
      <c r="B140" s="82"/>
      <c r="C140" s="83"/>
      <c r="D140" s="84"/>
      <c r="E140" s="84"/>
      <c r="F140" s="99"/>
      <c r="G140" s="86"/>
      <c r="H140" s="99"/>
      <c r="I140" s="86"/>
      <c r="J140" s="85"/>
      <c r="K140" s="86"/>
      <c r="L140" s="85"/>
      <c r="M140" s="86"/>
      <c r="N140" s="85"/>
      <c r="O140" s="87"/>
      <c r="P140" s="88"/>
    </row>
    <row r="141" spans="1:16" x14ac:dyDescent="0.2">
      <c r="A141" s="107" t="s">
        <v>28</v>
      </c>
      <c r="B141" s="108" t="s">
        <v>251</v>
      </c>
      <c r="C141" s="109"/>
      <c r="D141" s="110"/>
      <c r="E141" s="111"/>
      <c r="F141" s="112"/>
      <c r="G141" s="111"/>
      <c r="H141" s="110"/>
      <c r="I141" s="111"/>
      <c r="J141" s="110"/>
      <c r="K141" s="111"/>
      <c r="L141" s="110"/>
      <c r="M141" s="111"/>
      <c r="N141" s="110"/>
      <c r="O141" s="113"/>
      <c r="P141" s="88"/>
    </row>
    <row r="142" spans="1:16" s="98" customFormat="1" ht="25.5" x14ac:dyDescent="0.2">
      <c r="A142" s="89"/>
      <c r="B142" s="90" t="s">
        <v>252</v>
      </c>
      <c r="C142" s="91">
        <v>0</v>
      </c>
      <c r="D142" s="92">
        <v>0</v>
      </c>
      <c r="E142" s="92">
        <v>0</v>
      </c>
      <c r="F142" s="93"/>
      <c r="G142" s="95">
        <v>0</v>
      </c>
      <c r="H142" s="93">
        <v>0</v>
      </c>
      <c r="I142" s="95">
        <v>0</v>
      </c>
      <c r="J142" s="95">
        <v>0</v>
      </c>
      <c r="K142" s="95">
        <v>0</v>
      </c>
      <c r="L142" s="95">
        <v>0</v>
      </c>
      <c r="M142" s="95">
        <v>0</v>
      </c>
      <c r="N142" s="95">
        <v>0</v>
      </c>
      <c r="O142" s="93">
        <v>0</v>
      </c>
      <c r="P142" s="97"/>
    </row>
    <row r="143" spans="1:16" ht="25.5" x14ac:dyDescent="0.2">
      <c r="A143" s="81" t="s">
        <v>253</v>
      </c>
      <c r="B143" s="82" t="s">
        <v>254</v>
      </c>
      <c r="C143" s="83">
        <v>43</v>
      </c>
      <c r="D143" s="84" t="s">
        <v>294</v>
      </c>
      <c r="E143" s="84" t="s">
        <v>294</v>
      </c>
      <c r="F143" s="99">
        <v>210.5</v>
      </c>
      <c r="G143" s="86">
        <f t="shared" ref="G143:G158" si="73">F143/C143</f>
        <v>4.8953488372093021</v>
      </c>
      <c r="H143" s="85">
        <f t="shared" ref="H143:H158" si="74">ROUNDDOWN(C143*I143,1)</f>
        <v>211.7</v>
      </c>
      <c r="I143" s="87">
        <v>4.9249999999999998</v>
      </c>
      <c r="J143" s="85">
        <f t="shared" ref="J143:J158" si="75">ROUND($C143*K143,1)</f>
        <v>221.1</v>
      </c>
      <c r="K143" s="86">
        <v>5.1429999999999998</v>
      </c>
      <c r="L143" s="85">
        <f t="shared" ref="L143:L158" si="76">ROUND($C143*M143,1)</f>
        <v>0</v>
      </c>
      <c r="M143" s="86"/>
      <c r="N143" s="85">
        <f t="shared" ref="N143:N158" si="77">ROUND($C143*O143,1)</f>
        <v>218.7</v>
      </c>
      <c r="O143" s="86">
        <v>5.0860000000000003</v>
      </c>
      <c r="P143" s="88"/>
    </row>
    <row r="144" spans="1:16" ht="25.5" x14ac:dyDescent="0.2">
      <c r="A144" s="81" t="s">
        <v>255</v>
      </c>
      <c r="B144" s="82" t="s">
        <v>256</v>
      </c>
      <c r="C144" s="83">
        <v>43</v>
      </c>
      <c r="D144" s="84" t="s">
        <v>294</v>
      </c>
      <c r="E144" s="84" t="s">
        <v>294</v>
      </c>
      <c r="F144" s="99">
        <v>210.5</v>
      </c>
      <c r="G144" s="86">
        <f t="shared" si="73"/>
        <v>4.8953488372093021</v>
      </c>
      <c r="H144" s="85">
        <f t="shared" si="74"/>
        <v>211.7</v>
      </c>
      <c r="I144" s="87">
        <v>4.9249999999999998</v>
      </c>
      <c r="J144" s="85">
        <f t="shared" si="75"/>
        <v>221.1</v>
      </c>
      <c r="K144" s="86">
        <v>5.1429999999999998</v>
      </c>
      <c r="L144" s="85">
        <f t="shared" si="76"/>
        <v>0</v>
      </c>
      <c r="M144" s="86"/>
      <c r="N144" s="85">
        <f t="shared" si="77"/>
        <v>218.7</v>
      </c>
      <c r="O144" s="86">
        <v>5.0860000000000003</v>
      </c>
      <c r="P144" s="88"/>
    </row>
    <row r="145" spans="1:16" ht="25.5" x14ac:dyDescent="0.2">
      <c r="A145" s="81" t="s">
        <v>257</v>
      </c>
      <c r="B145" s="82" t="s">
        <v>258</v>
      </c>
      <c r="C145" s="83">
        <v>43</v>
      </c>
      <c r="D145" s="84" t="s">
        <v>294</v>
      </c>
      <c r="E145" s="84" t="s">
        <v>294</v>
      </c>
      <c r="F145" s="99">
        <v>210.5</v>
      </c>
      <c r="G145" s="86">
        <f t="shared" si="73"/>
        <v>4.8953488372093021</v>
      </c>
      <c r="H145" s="85">
        <f t="shared" si="74"/>
        <v>211.7</v>
      </c>
      <c r="I145" s="87">
        <v>4.9249999999999998</v>
      </c>
      <c r="J145" s="85">
        <f t="shared" si="75"/>
        <v>221.1</v>
      </c>
      <c r="K145" s="86">
        <v>5.1429999999999998</v>
      </c>
      <c r="L145" s="85">
        <f t="shared" si="76"/>
        <v>0</v>
      </c>
      <c r="M145" s="86"/>
      <c r="N145" s="85">
        <f t="shared" si="77"/>
        <v>218.7</v>
      </c>
      <c r="O145" s="86">
        <v>5.0860000000000003</v>
      </c>
      <c r="P145" s="88"/>
    </row>
    <row r="146" spans="1:16" x14ac:dyDescent="0.2">
      <c r="A146" s="81" t="s">
        <v>259</v>
      </c>
      <c r="B146" s="82" t="s">
        <v>260</v>
      </c>
      <c r="C146" s="83">
        <v>43</v>
      </c>
      <c r="D146" s="84" t="s">
        <v>294</v>
      </c>
      <c r="E146" s="84" t="s">
        <v>294</v>
      </c>
      <c r="F146" s="99">
        <v>210.5</v>
      </c>
      <c r="G146" s="86">
        <f t="shared" si="73"/>
        <v>4.8953488372093021</v>
      </c>
      <c r="H146" s="85">
        <f t="shared" si="74"/>
        <v>211.7</v>
      </c>
      <c r="I146" s="87">
        <v>4.9249999999999998</v>
      </c>
      <c r="J146" s="85">
        <f t="shared" si="75"/>
        <v>221.1</v>
      </c>
      <c r="K146" s="86">
        <v>5.1429999999999998</v>
      </c>
      <c r="L146" s="85">
        <f t="shared" si="76"/>
        <v>0</v>
      </c>
      <c r="M146" s="86"/>
      <c r="N146" s="85">
        <f t="shared" si="77"/>
        <v>218.7</v>
      </c>
      <c r="O146" s="86">
        <v>5.0860000000000003</v>
      </c>
      <c r="P146" s="88"/>
    </row>
    <row r="147" spans="1:16" x14ac:dyDescent="0.2">
      <c r="A147" s="81" t="s">
        <v>261</v>
      </c>
      <c r="B147" s="82" t="s">
        <v>262</v>
      </c>
      <c r="C147" s="83">
        <v>43</v>
      </c>
      <c r="D147" s="84" t="s">
        <v>294</v>
      </c>
      <c r="E147" s="84" t="s">
        <v>294</v>
      </c>
      <c r="F147" s="99">
        <v>210.5</v>
      </c>
      <c r="G147" s="86">
        <f t="shared" si="73"/>
        <v>4.8953488372093021</v>
      </c>
      <c r="H147" s="85">
        <f t="shared" si="74"/>
        <v>211.7</v>
      </c>
      <c r="I147" s="87">
        <v>4.9249999999999998</v>
      </c>
      <c r="J147" s="85">
        <f t="shared" si="75"/>
        <v>221.1</v>
      </c>
      <c r="K147" s="86">
        <v>5.1429999999999998</v>
      </c>
      <c r="L147" s="85">
        <f t="shared" si="76"/>
        <v>0</v>
      </c>
      <c r="M147" s="86"/>
      <c r="N147" s="85">
        <f t="shared" si="77"/>
        <v>218.7</v>
      </c>
      <c r="O147" s="86">
        <v>5.0860000000000003</v>
      </c>
      <c r="P147" s="88"/>
    </row>
    <row r="148" spans="1:16" x14ac:dyDescent="0.2">
      <c r="A148" s="81" t="s">
        <v>263</v>
      </c>
      <c r="B148" s="82" t="s">
        <v>264</v>
      </c>
      <c r="C148" s="83">
        <v>43.1</v>
      </c>
      <c r="D148" s="84" t="s">
        <v>294</v>
      </c>
      <c r="E148" s="84" t="s">
        <v>294</v>
      </c>
      <c r="F148" s="99">
        <v>210.9</v>
      </c>
      <c r="G148" s="86">
        <f t="shared" si="73"/>
        <v>4.8932714617169371</v>
      </c>
      <c r="H148" s="85">
        <f t="shared" si="74"/>
        <v>212.2</v>
      </c>
      <c r="I148" s="87">
        <v>4.9249999999999998</v>
      </c>
      <c r="J148" s="85">
        <f t="shared" si="75"/>
        <v>221.7</v>
      </c>
      <c r="K148" s="86">
        <v>5.1429999999999998</v>
      </c>
      <c r="L148" s="85">
        <f t="shared" si="76"/>
        <v>0</v>
      </c>
      <c r="M148" s="86"/>
      <c r="N148" s="85">
        <f t="shared" si="77"/>
        <v>219.2</v>
      </c>
      <c r="O148" s="86">
        <v>5.0860000000000003</v>
      </c>
      <c r="P148" s="88"/>
    </row>
    <row r="149" spans="1:16" ht="25.5" x14ac:dyDescent="0.2">
      <c r="A149" s="81" t="s">
        <v>265</v>
      </c>
      <c r="B149" s="82" t="s">
        <v>266</v>
      </c>
      <c r="C149" s="83">
        <v>43</v>
      </c>
      <c r="D149" s="84" t="s">
        <v>294</v>
      </c>
      <c r="E149" s="84" t="s">
        <v>294</v>
      </c>
      <c r="F149" s="99">
        <v>210.5</v>
      </c>
      <c r="G149" s="86">
        <f t="shared" si="73"/>
        <v>4.8953488372093021</v>
      </c>
      <c r="H149" s="85">
        <f t="shared" si="74"/>
        <v>211.7</v>
      </c>
      <c r="I149" s="87">
        <v>4.9249999999999998</v>
      </c>
      <c r="J149" s="85">
        <f t="shared" si="75"/>
        <v>221.1</v>
      </c>
      <c r="K149" s="86">
        <v>5.1429999999999998</v>
      </c>
      <c r="L149" s="85">
        <f t="shared" si="76"/>
        <v>0</v>
      </c>
      <c r="M149" s="86"/>
      <c r="N149" s="85">
        <f t="shared" si="77"/>
        <v>218.7</v>
      </c>
      <c r="O149" s="86">
        <v>5.0860000000000003</v>
      </c>
      <c r="P149" s="88"/>
    </row>
    <row r="150" spans="1:16" ht="25.5" x14ac:dyDescent="0.2">
      <c r="A150" s="81" t="s">
        <v>267</v>
      </c>
      <c r="B150" s="82" t="s">
        <v>268</v>
      </c>
      <c r="C150" s="83">
        <v>43</v>
      </c>
      <c r="D150" s="84" t="s">
        <v>294</v>
      </c>
      <c r="E150" s="84" t="s">
        <v>294</v>
      </c>
      <c r="F150" s="99">
        <v>210.5</v>
      </c>
      <c r="G150" s="86">
        <f t="shared" si="73"/>
        <v>4.8953488372093021</v>
      </c>
      <c r="H150" s="85">
        <f t="shared" si="74"/>
        <v>211.7</v>
      </c>
      <c r="I150" s="87">
        <v>4.9249999999999998</v>
      </c>
      <c r="J150" s="85">
        <f t="shared" si="75"/>
        <v>221.1</v>
      </c>
      <c r="K150" s="86">
        <v>5.1429999999999998</v>
      </c>
      <c r="L150" s="85">
        <f t="shared" si="76"/>
        <v>0</v>
      </c>
      <c r="M150" s="86"/>
      <c r="N150" s="85">
        <f t="shared" si="77"/>
        <v>218.7</v>
      </c>
      <c r="O150" s="86">
        <v>5.0860000000000003</v>
      </c>
      <c r="P150" s="88"/>
    </row>
    <row r="151" spans="1:16" ht="25.5" x14ac:dyDescent="0.2">
      <c r="A151" s="81" t="s">
        <v>269</v>
      </c>
      <c r="B151" s="82" t="s">
        <v>270</v>
      </c>
      <c r="C151" s="83">
        <v>43</v>
      </c>
      <c r="D151" s="84" t="s">
        <v>294</v>
      </c>
      <c r="E151" s="84" t="s">
        <v>294</v>
      </c>
      <c r="F151" s="99">
        <v>210.5</v>
      </c>
      <c r="G151" s="86">
        <f t="shared" si="73"/>
        <v>4.8953488372093021</v>
      </c>
      <c r="H151" s="85">
        <f t="shared" si="74"/>
        <v>211.7</v>
      </c>
      <c r="I151" s="87">
        <v>4.9249999999999998</v>
      </c>
      <c r="J151" s="85">
        <f t="shared" si="75"/>
        <v>221.1</v>
      </c>
      <c r="K151" s="86">
        <v>5.1429999999999998</v>
      </c>
      <c r="L151" s="85">
        <f t="shared" si="76"/>
        <v>0</v>
      </c>
      <c r="M151" s="86"/>
      <c r="N151" s="85">
        <f t="shared" si="77"/>
        <v>218.7</v>
      </c>
      <c r="O151" s="86">
        <v>5.0860000000000003</v>
      </c>
      <c r="P151" s="88"/>
    </row>
    <row r="152" spans="1:16" ht="25.5" x14ac:dyDescent="0.2">
      <c r="A152" s="81" t="s">
        <v>271</v>
      </c>
      <c r="B152" s="82" t="s">
        <v>272</v>
      </c>
      <c r="C152" s="83">
        <v>43</v>
      </c>
      <c r="D152" s="84" t="s">
        <v>294</v>
      </c>
      <c r="E152" s="84" t="s">
        <v>294</v>
      </c>
      <c r="F152" s="99">
        <v>210.5</v>
      </c>
      <c r="G152" s="86">
        <f t="shared" si="73"/>
        <v>4.8953488372093021</v>
      </c>
      <c r="H152" s="85">
        <f t="shared" si="74"/>
        <v>211.7</v>
      </c>
      <c r="I152" s="87">
        <v>4.9249999999999998</v>
      </c>
      <c r="J152" s="85">
        <f t="shared" si="75"/>
        <v>221.1</v>
      </c>
      <c r="K152" s="86">
        <v>5.1429999999999998</v>
      </c>
      <c r="L152" s="85">
        <f t="shared" si="76"/>
        <v>0</v>
      </c>
      <c r="M152" s="86"/>
      <c r="N152" s="85">
        <f t="shared" si="77"/>
        <v>218.7</v>
      </c>
      <c r="O152" s="86">
        <v>5.0860000000000003</v>
      </c>
      <c r="P152" s="88"/>
    </row>
    <row r="153" spans="1:16" ht="25.5" x14ac:dyDescent="0.2">
      <c r="A153" s="81" t="s">
        <v>273</v>
      </c>
      <c r="B153" s="82" t="s">
        <v>274</v>
      </c>
      <c r="C153" s="83">
        <v>43</v>
      </c>
      <c r="D153" s="84" t="s">
        <v>294</v>
      </c>
      <c r="E153" s="84" t="s">
        <v>294</v>
      </c>
      <c r="F153" s="99">
        <v>210.5</v>
      </c>
      <c r="G153" s="86">
        <f t="shared" si="73"/>
        <v>4.8953488372093021</v>
      </c>
      <c r="H153" s="85">
        <f t="shared" si="74"/>
        <v>211.7</v>
      </c>
      <c r="I153" s="87">
        <v>4.9249999999999998</v>
      </c>
      <c r="J153" s="85">
        <f t="shared" si="75"/>
        <v>221.1</v>
      </c>
      <c r="K153" s="86">
        <v>5.1429999999999998</v>
      </c>
      <c r="L153" s="85">
        <f t="shared" si="76"/>
        <v>0</v>
      </c>
      <c r="M153" s="86"/>
      <c r="N153" s="85">
        <f t="shared" si="77"/>
        <v>218.7</v>
      </c>
      <c r="O153" s="86">
        <v>5.0860000000000003</v>
      </c>
      <c r="P153" s="88"/>
    </row>
    <row r="154" spans="1:16" ht="25.5" x14ac:dyDescent="0.2">
      <c r="A154" s="81" t="s">
        <v>275</v>
      </c>
      <c r="B154" s="82" t="s">
        <v>276</v>
      </c>
      <c r="C154" s="83">
        <v>43</v>
      </c>
      <c r="D154" s="84" t="s">
        <v>294</v>
      </c>
      <c r="E154" s="84" t="s">
        <v>294</v>
      </c>
      <c r="F154" s="99">
        <v>210.5</v>
      </c>
      <c r="G154" s="86">
        <f t="shared" si="73"/>
        <v>4.8953488372093021</v>
      </c>
      <c r="H154" s="85">
        <f t="shared" si="74"/>
        <v>211.7</v>
      </c>
      <c r="I154" s="87">
        <v>4.9249999999999998</v>
      </c>
      <c r="J154" s="85">
        <f t="shared" si="75"/>
        <v>221.1</v>
      </c>
      <c r="K154" s="86">
        <v>5.1429999999999998</v>
      </c>
      <c r="L154" s="85">
        <f t="shared" si="76"/>
        <v>0</v>
      </c>
      <c r="M154" s="86"/>
      <c r="N154" s="85">
        <f t="shared" si="77"/>
        <v>218.7</v>
      </c>
      <c r="O154" s="86">
        <v>5.0860000000000003</v>
      </c>
      <c r="P154" s="88"/>
    </row>
    <row r="155" spans="1:16" ht="25.5" x14ac:dyDescent="0.2">
      <c r="A155" s="81" t="s">
        <v>277</v>
      </c>
      <c r="B155" s="82" t="s">
        <v>278</v>
      </c>
      <c r="C155" s="83">
        <v>43</v>
      </c>
      <c r="D155" s="84" t="s">
        <v>294</v>
      </c>
      <c r="E155" s="84" t="s">
        <v>294</v>
      </c>
      <c r="F155" s="99">
        <v>210.5</v>
      </c>
      <c r="G155" s="86">
        <f t="shared" si="73"/>
        <v>4.8953488372093021</v>
      </c>
      <c r="H155" s="85">
        <f t="shared" si="74"/>
        <v>211.7</v>
      </c>
      <c r="I155" s="87">
        <v>4.9249999999999998</v>
      </c>
      <c r="J155" s="85">
        <f t="shared" si="75"/>
        <v>221.1</v>
      </c>
      <c r="K155" s="86">
        <v>5.1429999999999998</v>
      </c>
      <c r="L155" s="85">
        <f t="shared" si="76"/>
        <v>0</v>
      </c>
      <c r="M155" s="86"/>
      <c r="N155" s="85">
        <f t="shared" si="77"/>
        <v>218.7</v>
      </c>
      <c r="O155" s="86">
        <v>5.0860000000000003</v>
      </c>
      <c r="P155" s="88"/>
    </row>
    <row r="156" spans="1:16" ht="25.5" x14ac:dyDescent="0.2">
      <c r="A156" s="81" t="s">
        <v>279</v>
      </c>
      <c r="B156" s="82" t="s">
        <v>280</v>
      </c>
      <c r="C156" s="83">
        <v>43</v>
      </c>
      <c r="D156" s="84" t="s">
        <v>294</v>
      </c>
      <c r="E156" s="84" t="s">
        <v>294</v>
      </c>
      <c r="F156" s="99">
        <v>210.5</v>
      </c>
      <c r="G156" s="86">
        <f t="shared" si="73"/>
        <v>4.8953488372093021</v>
      </c>
      <c r="H156" s="85">
        <f t="shared" si="74"/>
        <v>211.7</v>
      </c>
      <c r="I156" s="87">
        <v>4.9249999999999998</v>
      </c>
      <c r="J156" s="85">
        <f t="shared" si="75"/>
        <v>221.1</v>
      </c>
      <c r="K156" s="86">
        <v>5.1429999999999998</v>
      </c>
      <c r="L156" s="85">
        <f t="shared" si="76"/>
        <v>0</v>
      </c>
      <c r="M156" s="86"/>
      <c r="N156" s="85">
        <f t="shared" si="77"/>
        <v>218.7</v>
      </c>
      <c r="O156" s="86">
        <v>5.0860000000000003</v>
      </c>
      <c r="P156" s="88"/>
    </row>
    <row r="157" spans="1:16" ht="25.5" x14ac:dyDescent="0.2">
      <c r="A157" s="81" t="s">
        <v>281</v>
      </c>
      <c r="B157" s="82" t="s">
        <v>282</v>
      </c>
      <c r="C157" s="83">
        <v>43</v>
      </c>
      <c r="D157" s="84" t="s">
        <v>294</v>
      </c>
      <c r="E157" s="84" t="s">
        <v>294</v>
      </c>
      <c r="F157" s="99">
        <v>210.5</v>
      </c>
      <c r="G157" s="86">
        <f t="shared" si="73"/>
        <v>4.8953488372093021</v>
      </c>
      <c r="H157" s="85">
        <f t="shared" si="74"/>
        <v>211.7</v>
      </c>
      <c r="I157" s="87">
        <v>4.9249999999999998</v>
      </c>
      <c r="J157" s="85">
        <f t="shared" si="75"/>
        <v>221.1</v>
      </c>
      <c r="K157" s="86">
        <v>5.1429999999999998</v>
      </c>
      <c r="L157" s="85">
        <f t="shared" si="76"/>
        <v>0</v>
      </c>
      <c r="M157" s="86"/>
      <c r="N157" s="85">
        <f t="shared" si="77"/>
        <v>218.7</v>
      </c>
      <c r="O157" s="86">
        <v>5.0860000000000003</v>
      </c>
      <c r="P157" s="88"/>
    </row>
    <row r="158" spans="1:16" ht="25.5" x14ac:dyDescent="0.2">
      <c r="A158" s="81" t="s">
        <v>283</v>
      </c>
      <c r="B158" s="82" t="s">
        <v>284</v>
      </c>
      <c r="C158" s="83">
        <v>43</v>
      </c>
      <c r="D158" s="84" t="s">
        <v>294</v>
      </c>
      <c r="E158" s="84" t="s">
        <v>294</v>
      </c>
      <c r="F158" s="99">
        <v>210.5</v>
      </c>
      <c r="G158" s="86">
        <f t="shared" si="73"/>
        <v>4.8953488372093021</v>
      </c>
      <c r="H158" s="85">
        <f t="shared" si="74"/>
        <v>211.7</v>
      </c>
      <c r="I158" s="87">
        <v>4.9249999999999998</v>
      </c>
      <c r="J158" s="85">
        <f t="shared" si="75"/>
        <v>221.1</v>
      </c>
      <c r="K158" s="86">
        <v>5.1429999999999998</v>
      </c>
      <c r="L158" s="85">
        <f t="shared" si="76"/>
        <v>0</v>
      </c>
      <c r="M158" s="86"/>
      <c r="N158" s="85">
        <f t="shared" si="77"/>
        <v>218.7</v>
      </c>
      <c r="O158" s="86">
        <v>5.0860000000000003</v>
      </c>
      <c r="P158" s="88"/>
    </row>
    <row r="159" spans="1:16" x14ac:dyDescent="0.2">
      <c r="A159" s="81"/>
      <c r="B159" s="82"/>
      <c r="C159" s="83"/>
      <c r="D159" s="84"/>
      <c r="E159" s="84"/>
      <c r="F159" s="99"/>
      <c r="G159" s="86"/>
      <c r="H159" s="99"/>
      <c r="I159" s="86"/>
      <c r="J159" s="85"/>
      <c r="K159" s="86"/>
      <c r="L159" s="85"/>
      <c r="M159" s="86"/>
      <c r="N159" s="85"/>
      <c r="O159" s="87"/>
      <c r="P159" s="88"/>
    </row>
    <row r="160" spans="1:16" x14ac:dyDescent="0.2">
      <c r="A160" s="107" t="s">
        <v>28</v>
      </c>
      <c r="B160" s="108" t="s">
        <v>285</v>
      </c>
      <c r="C160" s="109"/>
      <c r="D160" s="110"/>
      <c r="E160" s="111"/>
      <c r="F160" s="112"/>
      <c r="G160" s="111"/>
      <c r="H160" s="110"/>
      <c r="I160" s="111"/>
      <c r="J160" s="110"/>
      <c r="K160" s="111"/>
      <c r="L160" s="110"/>
      <c r="M160" s="111"/>
      <c r="N160" s="110"/>
      <c r="O160" s="113"/>
      <c r="P160" s="88"/>
    </row>
    <row r="161" spans="1:16" x14ac:dyDescent="0.2">
      <c r="A161" s="81" t="s">
        <v>286</v>
      </c>
      <c r="B161" s="82" t="s">
        <v>287</v>
      </c>
      <c r="C161" s="115">
        <v>0</v>
      </c>
      <c r="D161" s="84">
        <v>0</v>
      </c>
      <c r="E161" s="84">
        <v>0</v>
      </c>
      <c r="F161" s="99"/>
      <c r="G161" s="86">
        <v>0</v>
      </c>
      <c r="H161" s="86">
        <v>0</v>
      </c>
      <c r="I161" s="86">
        <v>0</v>
      </c>
      <c r="J161" s="86">
        <v>0</v>
      </c>
      <c r="K161" s="86">
        <v>0</v>
      </c>
      <c r="L161" s="86">
        <v>0</v>
      </c>
      <c r="M161" s="86">
        <v>0</v>
      </c>
      <c r="N161" s="86">
        <v>0</v>
      </c>
      <c r="O161" s="86">
        <v>0</v>
      </c>
      <c r="P161" s="88"/>
    </row>
    <row r="162" spans="1:16" x14ac:dyDescent="0.2">
      <c r="A162" s="81"/>
      <c r="B162" s="82"/>
      <c r="C162" s="83"/>
      <c r="D162" s="84"/>
      <c r="E162" s="84"/>
      <c r="F162" s="99"/>
      <c r="G162" s="86"/>
      <c r="H162" s="99"/>
      <c r="I162" s="86"/>
      <c r="J162" s="85"/>
      <c r="K162" s="86"/>
      <c r="L162" s="85"/>
      <c r="M162" s="86"/>
      <c r="N162" s="85"/>
      <c r="O162" s="87"/>
      <c r="P162" s="88"/>
    </row>
    <row r="163" spans="1:16" x14ac:dyDescent="0.2">
      <c r="A163" s="74" t="s">
        <v>288</v>
      </c>
      <c r="B163" s="75" t="s">
        <v>289</v>
      </c>
      <c r="C163" s="76"/>
      <c r="D163" s="77"/>
      <c r="E163" s="78"/>
      <c r="F163" s="79"/>
      <c r="G163" s="78"/>
      <c r="H163" s="77"/>
      <c r="I163" s="78"/>
      <c r="J163" s="77"/>
      <c r="K163" s="78"/>
      <c r="L163" s="77"/>
      <c r="M163" s="78"/>
      <c r="N163" s="77"/>
      <c r="O163" s="80"/>
      <c r="P163" s="88"/>
    </row>
    <row r="164" spans="1:16" x14ac:dyDescent="0.2">
      <c r="A164" s="81" t="s">
        <v>290</v>
      </c>
      <c r="B164" s="82" t="s">
        <v>291</v>
      </c>
      <c r="C164" s="83">
        <v>19.399999999999999</v>
      </c>
      <c r="D164" s="84" t="s">
        <v>294</v>
      </c>
      <c r="E164" s="84" t="s">
        <v>294</v>
      </c>
      <c r="F164" s="99">
        <v>95.1</v>
      </c>
      <c r="G164" s="86">
        <f t="shared" ref="G164:G165" si="78">F164/C164</f>
        <v>4.9020618556701034</v>
      </c>
      <c r="H164" s="85">
        <f t="shared" ref="H164:H165" si="79">ROUNDDOWN(C164*I164,1)</f>
        <v>95.5</v>
      </c>
      <c r="I164" s="87">
        <v>4.9249999999999998</v>
      </c>
      <c r="J164" s="85">
        <f t="shared" ref="J164:J165" si="80">ROUND($C164*K164,1)</f>
        <v>99.8</v>
      </c>
      <c r="K164" s="86">
        <v>5.1429999999999998</v>
      </c>
      <c r="L164" s="85">
        <f t="shared" ref="L164:L165" si="81">ROUND($C164*M164,1)</f>
        <v>0</v>
      </c>
      <c r="M164" s="86"/>
      <c r="N164" s="85">
        <f t="shared" ref="N164:N165" si="82">ROUND($C164*O164,1)</f>
        <v>98.7</v>
      </c>
      <c r="O164" s="86">
        <v>5.0860000000000003</v>
      </c>
      <c r="P164" s="88"/>
    </row>
    <row r="165" spans="1:16" x14ac:dyDescent="0.2">
      <c r="A165" s="81" t="s">
        <v>292</v>
      </c>
      <c r="B165" s="82" t="s">
        <v>293</v>
      </c>
      <c r="C165" s="83">
        <v>8.3000000000000007</v>
      </c>
      <c r="D165" s="84" t="s">
        <v>294</v>
      </c>
      <c r="E165" s="84" t="s">
        <v>294</v>
      </c>
      <c r="F165" s="99">
        <v>40.6</v>
      </c>
      <c r="G165" s="86">
        <f t="shared" si="78"/>
        <v>4.8915662650602405</v>
      </c>
      <c r="H165" s="85">
        <f t="shared" si="79"/>
        <v>40.799999999999997</v>
      </c>
      <c r="I165" s="87">
        <v>4.9249999999999998</v>
      </c>
      <c r="J165" s="85">
        <f t="shared" si="80"/>
        <v>42.7</v>
      </c>
      <c r="K165" s="86">
        <v>5.1429999999999998</v>
      </c>
      <c r="L165" s="85">
        <f t="shared" si="81"/>
        <v>0</v>
      </c>
      <c r="M165" s="86"/>
      <c r="N165" s="85">
        <f t="shared" si="82"/>
        <v>42.2</v>
      </c>
      <c r="O165" s="86">
        <v>5.0860000000000003</v>
      </c>
      <c r="P165" s="88"/>
    </row>
    <row r="166" spans="1:16" x14ac:dyDescent="0.2">
      <c r="A166" s="81"/>
      <c r="B166" s="82"/>
      <c r="C166" s="83"/>
      <c r="D166" s="84"/>
      <c r="E166" s="84"/>
      <c r="F166" s="99"/>
      <c r="G166" s="86"/>
      <c r="H166" s="99"/>
      <c r="I166" s="86"/>
      <c r="J166" s="85"/>
      <c r="K166" s="86"/>
      <c r="L166" s="85"/>
      <c r="M166" s="86"/>
      <c r="N166" s="85"/>
      <c r="O166" s="87"/>
      <c r="P166" s="88"/>
    </row>
    <row r="167" spans="1:16" x14ac:dyDescent="0.2">
      <c r="A167" s="74"/>
      <c r="B167" s="75" t="s">
        <v>323</v>
      </c>
      <c r="C167" s="76"/>
      <c r="D167" s="77"/>
      <c r="E167" s="78"/>
      <c r="F167" s="79"/>
      <c r="G167" s="78"/>
      <c r="H167" s="77"/>
      <c r="I167" s="78"/>
      <c r="J167" s="77"/>
      <c r="K167" s="78"/>
      <c r="L167" s="77"/>
      <c r="M167" s="78"/>
      <c r="N167" s="77"/>
      <c r="O167" s="80"/>
      <c r="P167" s="88"/>
    </row>
    <row r="168" spans="1:16" ht="25.5" x14ac:dyDescent="0.2">
      <c r="A168" s="81" t="s">
        <v>295</v>
      </c>
      <c r="B168" s="82" t="s">
        <v>296</v>
      </c>
      <c r="C168" s="83">
        <v>50</v>
      </c>
      <c r="D168" s="84" t="s">
        <v>294</v>
      </c>
      <c r="E168" s="84" t="s">
        <v>294</v>
      </c>
      <c r="F168" s="116" t="s">
        <v>326</v>
      </c>
      <c r="G168" s="116" t="s">
        <v>326</v>
      </c>
      <c r="H168" s="117">
        <v>453.3</v>
      </c>
      <c r="I168" s="86">
        <f t="shared" ref="I168:I181" si="83">H168/C168</f>
        <v>9.0660000000000007</v>
      </c>
      <c r="J168" s="116" t="s">
        <v>326</v>
      </c>
      <c r="K168" s="116" t="s">
        <v>326</v>
      </c>
      <c r="L168" s="116" t="s">
        <v>326</v>
      </c>
      <c r="M168" s="116" t="s">
        <v>326</v>
      </c>
      <c r="N168" s="116" t="s">
        <v>326</v>
      </c>
      <c r="O168" s="116" t="s">
        <v>326</v>
      </c>
      <c r="P168" s="88"/>
    </row>
    <row r="169" spans="1:16" x14ac:dyDescent="0.2">
      <c r="A169" s="81" t="s">
        <v>297</v>
      </c>
      <c r="B169" s="82" t="s">
        <v>298</v>
      </c>
      <c r="C169" s="83">
        <v>50</v>
      </c>
      <c r="D169" s="84" t="s">
        <v>294</v>
      </c>
      <c r="E169" s="84" t="s">
        <v>294</v>
      </c>
      <c r="F169" s="116" t="s">
        <v>326</v>
      </c>
      <c r="G169" s="116" t="s">
        <v>326</v>
      </c>
      <c r="H169" s="117">
        <v>453.3</v>
      </c>
      <c r="I169" s="86">
        <f t="shared" si="83"/>
        <v>9.0660000000000007</v>
      </c>
      <c r="J169" s="116" t="s">
        <v>326</v>
      </c>
      <c r="K169" s="116" t="s">
        <v>326</v>
      </c>
      <c r="L169" s="116" t="s">
        <v>326</v>
      </c>
      <c r="M169" s="116" t="s">
        <v>326</v>
      </c>
      <c r="N169" s="116" t="s">
        <v>326</v>
      </c>
      <c r="O169" s="116" t="s">
        <v>326</v>
      </c>
      <c r="P169" s="88"/>
    </row>
    <row r="170" spans="1:16" ht="25.5" x14ac:dyDescent="0.2">
      <c r="A170" s="81" t="s">
        <v>299</v>
      </c>
      <c r="B170" s="82" t="s">
        <v>300</v>
      </c>
      <c r="C170" s="83">
        <v>40</v>
      </c>
      <c r="D170" s="84" t="s">
        <v>294</v>
      </c>
      <c r="E170" s="84" t="s">
        <v>294</v>
      </c>
      <c r="F170" s="116" t="s">
        <v>326</v>
      </c>
      <c r="G170" s="116" t="s">
        <v>326</v>
      </c>
      <c r="H170" s="117">
        <v>362.8</v>
      </c>
      <c r="I170" s="86">
        <f t="shared" si="83"/>
        <v>9.07</v>
      </c>
      <c r="J170" s="116" t="s">
        <v>326</v>
      </c>
      <c r="K170" s="116" t="s">
        <v>326</v>
      </c>
      <c r="L170" s="116" t="s">
        <v>326</v>
      </c>
      <c r="M170" s="116" t="s">
        <v>326</v>
      </c>
      <c r="N170" s="116" t="s">
        <v>326</v>
      </c>
      <c r="O170" s="116" t="s">
        <v>326</v>
      </c>
      <c r="P170" s="88"/>
    </row>
    <row r="171" spans="1:16" x14ac:dyDescent="0.2">
      <c r="A171" s="81" t="s">
        <v>301</v>
      </c>
      <c r="B171" s="82" t="s">
        <v>302</v>
      </c>
      <c r="C171" s="83">
        <v>50</v>
      </c>
      <c r="D171" s="84" t="s">
        <v>294</v>
      </c>
      <c r="E171" s="84" t="s">
        <v>294</v>
      </c>
      <c r="F171" s="116" t="s">
        <v>326</v>
      </c>
      <c r="G171" s="116" t="s">
        <v>326</v>
      </c>
      <c r="H171" s="117">
        <v>453.3</v>
      </c>
      <c r="I171" s="86">
        <f t="shared" si="83"/>
        <v>9.0660000000000007</v>
      </c>
      <c r="J171" s="116" t="s">
        <v>326</v>
      </c>
      <c r="K171" s="116" t="s">
        <v>326</v>
      </c>
      <c r="L171" s="116" t="s">
        <v>326</v>
      </c>
      <c r="M171" s="116" t="s">
        <v>326</v>
      </c>
      <c r="N171" s="116" t="s">
        <v>326</v>
      </c>
      <c r="O171" s="116" t="s">
        <v>326</v>
      </c>
      <c r="P171" s="88"/>
    </row>
    <row r="172" spans="1:16" x14ac:dyDescent="0.2">
      <c r="A172" s="81" t="s">
        <v>303</v>
      </c>
      <c r="B172" s="82" t="s">
        <v>304</v>
      </c>
      <c r="C172" s="83">
        <v>25</v>
      </c>
      <c r="D172" s="84" t="s">
        <v>294</v>
      </c>
      <c r="E172" s="84" t="s">
        <v>294</v>
      </c>
      <c r="F172" s="116" t="s">
        <v>326</v>
      </c>
      <c r="G172" s="116" t="s">
        <v>326</v>
      </c>
      <c r="H172" s="117">
        <v>226.8</v>
      </c>
      <c r="I172" s="86">
        <f t="shared" si="83"/>
        <v>9.072000000000001</v>
      </c>
      <c r="J172" s="116" t="s">
        <v>326</v>
      </c>
      <c r="K172" s="116" t="s">
        <v>326</v>
      </c>
      <c r="L172" s="116" t="s">
        <v>326</v>
      </c>
      <c r="M172" s="116" t="s">
        <v>326</v>
      </c>
      <c r="N172" s="116" t="s">
        <v>326</v>
      </c>
      <c r="O172" s="116" t="s">
        <v>326</v>
      </c>
      <c r="P172" s="88"/>
    </row>
    <row r="173" spans="1:16" x14ac:dyDescent="0.2">
      <c r="A173" s="81" t="s">
        <v>305</v>
      </c>
      <c r="B173" s="82" t="s">
        <v>306</v>
      </c>
      <c r="C173" s="83">
        <v>50</v>
      </c>
      <c r="D173" s="84" t="s">
        <v>294</v>
      </c>
      <c r="E173" s="84" t="s">
        <v>294</v>
      </c>
      <c r="F173" s="116" t="s">
        <v>326</v>
      </c>
      <c r="G173" s="116" t="s">
        <v>326</v>
      </c>
      <c r="H173" s="117">
        <v>453.3</v>
      </c>
      <c r="I173" s="86">
        <f t="shared" si="83"/>
        <v>9.0660000000000007</v>
      </c>
      <c r="J173" s="116" t="s">
        <v>326</v>
      </c>
      <c r="K173" s="116" t="s">
        <v>326</v>
      </c>
      <c r="L173" s="116" t="s">
        <v>326</v>
      </c>
      <c r="M173" s="116" t="s">
        <v>326</v>
      </c>
      <c r="N173" s="116" t="s">
        <v>326</v>
      </c>
      <c r="O173" s="116" t="s">
        <v>326</v>
      </c>
      <c r="P173" s="88"/>
    </row>
    <row r="174" spans="1:16" x14ac:dyDescent="0.2">
      <c r="A174" s="81" t="s">
        <v>307</v>
      </c>
      <c r="B174" s="82" t="s">
        <v>308</v>
      </c>
      <c r="C174" s="83">
        <v>50</v>
      </c>
      <c r="D174" s="84" t="s">
        <v>294</v>
      </c>
      <c r="E174" s="84" t="s">
        <v>294</v>
      </c>
      <c r="F174" s="116" t="s">
        <v>326</v>
      </c>
      <c r="G174" s="116" t="s">
        <v>326</v>
      </c>
      <c r="H174" s="117">
        <v>453.3</v>
      </c>
      <c r="I174" s="86">
        <f t="shared" si="83"/>
        <v>9.0660000000000007</v>
      </c>
      <c r="J174" s="116" t="s">
        <v>326</v>
      </c>
      <c r="K174" s="116" t="s">
        <v>326</v>
      </c>
      <c r="L174" s="116" t="s">
        <v>326</v>
      </c>
      <c r="M174" s="116" t="s">
        <v>326</v>
      </c>
      <c r="N174" s="116" t="s">
        <v>326</v>
      </c>
      <c r="O174" s="116" t="s">
        <v>326</v>
      </c>
      <c r="P174" s="88"/>
    </row>
    <row r="175" spans="1:16" ht="38.25" x14ac:dyDescent="0.2">
      <c r="A175" s="81" t="s">
        <v>309</v>
      </c>
      <c r="B175" s="82" t="s">
        <v>310</v>
      </c>
      <c r="C175" s="83">
        <v>60</v>
      </c>
      <c r="D175" s="84" t="s">
        <v>294</v>
      </c>
      <c r="E175" s="84" t="s">
        <v>294</v>
      </c>
      <c r="F175" s="116" t="s">
        <v>326</v>
      </c>
      <c r="G175" s="116" t="s">
        <v>326</v>
      </c>
      <c r="H175" s="117">
        <v>544</v>
      </c>
      <c r="I175" s="86">
        <f t="shared" si="83"/>
        <v>9.0666666666666664</v>
      </c>
      <c r="J175" s="116" t="s">
        <v>326</v>
      </c>
      <c r="K175" s="116" t="s">
        <v>326</v>
      </c>
      <c r="L175" s="116" t="s">
        <v>326</v>
      </c>
      <c r="M175" s="116" t="s">
        <v>326</v>
      </c>
      <c r="N175" s="116" t="s">
        <v>326</v>
      </c>
      <c r="O175" s="116" t="s">
        <v>326</v>
      </c>
      <c r="P175" s="88"/>
    </row>
    <row r="176" spans="1:16" x14ac:dyDescent="0.2">
      <c r="A176" s="81" t="s">
        <v>311</v>
      </c>
      <c r="B176" s="82" t="s">
        <v>312</v>
      </c>
      <c r="C176" s="83">
        <v>50</v>
      </c>
      <c r="D176" s="84" t="s">
        <v>294</v>
      </c>
      <c r="E176" s="84" t="s">
        <v>294</v>
      </c>
      <c r="F176" s="116" t="s">
        <v>326</v>
      </c>
      <c r="G176" s="116" t="s">
        <v>326</v>
      </c>
      <c r="H176" s="117">
        <v>453.3</v>
      </c>
      <c r="I176" s="86">
        <f t="shared" si="83"/>
        <v>9.0660000000000007</v>
      </c>
      <c r="J176" s="116" t="s">
        <v>326</v>
      </c>
      <c r="K176" s="116" t="s">
        <v>326</v>
      </c>
      <c r="L176" s="116" t="s">
        <v>326</v>
      </c>
      <c r="M176" s="116" t="s">
        <v>326</v>
      </c>
      <c r="N176" s="116" t="s">
        <v>326</v>
      </c>
      <c r="O176" s="116" t="s">
        <v>326</v>
      </c>
      <c r="P176" s="88"/>
    </row>
    <row r="177" spans="1:16" ht="25.5" x14ac:dyDescent="0.2">
      <c r="A177" s="81" t="s">
        <v>313</v>
      </c>
      <c r="B177" s="82" t="s">
        <v>314</v>
      </c>
      <c r="C177" s="83">
        <v>78</v>
      </c>
      <c r="D177" s="84" t="s">
        <v>294</v>
      </c>
      <c r="E177" s="84" t="s">
        <v>294</v>
      </c>
      <c r="F177" s="116" t="s">
        <v>326</v>
      </c>
      <c r="G177" s="116" t="s">
        <v>326</v>
      </c>
      <c r="H177" s="117">
        <v>707.1</v>
      </c>
      <c r="I177" s="86">
        <f t="shared" si="83"/>
        <v>9.065384615384616</v>
      </c>
      <c r="J177" s="116" t="s">
        <v>326</v>
      </c>
      <c r="K177" s="116" t="s">
        <v>326</v>
      </c>
      <c r="L177" s="116" t="s">
        <v>326</v>
      </c>
      <c r="M177" s="116" t="s">
        <v>326</v>
      </c>
      <c r="N177" s="116" t="s">
        <v>326</v>
      </c>
      <c r="O177" s="116" t="s">
        <v>326</v>
      </c>
      <c r="P177" s="88"/>
    </row>
    <row r="178" spans="1:16" x14ac:dyDescent="0.2">
      <c r="A178" s="81" t="s">
        <v>315</v>
      </c>
      <c r="B178" s="82" t="s">
        <v>316</v>
      </c>
      <c r="C178" s="83">
        <v>50</v>
      </c>
      <c r="D178" s="84" t="s">
        <v>294</v>
      </c>
      <c r="E178" s="84" t="s">
        <v>294</v>
      </c>
      <c r="F178" s="116" t="s">
        <v>326</v>
      </c>
      <c r="G178" s="116" t="s">
        <v>326</v>
      </c>
      <c r="H178" s="117">
        <v>453.3</v>
      </c>
      <c r="I178" s="86">
        <f t="shared" si="83"/>
        <v>9.0660000000000007</v>
      </c>
      <c r="J178" s="116" t="s">
        <v>326</v>
      </c>
      <c r="K178" s="116" t="s">
        <v>326</v>
      </c>
      <c r="L178" s="116" t="s">
        <v>326</v>
      </c>
      <c r="M178" s="116" t="s">
        <v>326</v>
      </c>
      <c r="N178" s="116" t="s">
        <v>326</v>
      </c>
      <c r="O178" s="116" t="s">
        <v>326</v>
      </c>
      <c r="P178" s="88"/>
    </row>
    <row r="179" spans="1:16" ht="38.25" x14ac:dyDescent="0.2">
      <c r="A179" s="81" t="s">
        <v>317</v>
      </c>
      <c r="B179" s="82" t="s">
        <v>318</v>
      </c>
      <c r="C179" s="83">
        <v>25</v>
      </c>
      <c r="D179" s="84" t="s">
        <v>294</v>
      </c>
      <c r="E179" s="84" t="s">
        <v>294</v>
      </c>
      <c r="F179" s="116" t="s">
        <v>326</v>
      </c>
      <c r="G179" s="116" t="s">
        <v>326</v>
      </c>
      <c r="H179" s="117">
        <v>226.8</v>
      </c>
      <c r="I179" s="86">
        <f t="shared" si="83"/>
        <v>9.072000000000001</v>
      </c>
      <c r="J179" s="116" t="s">
        <v>326</v>
      </c>
      <c r="K179" s="116" t="s">
        <v>326</v>
      </c>
      <c r="L179" s="116" t="s">
        <v>326</v>
      </c>
      <c r="M179" s="116" t="s">
        <v>326</v>
      </c>
      <c r="N179" s="116" t="s">
        <v>326</v>
      </c>
      <c r="O179" s="116" t="s">
        <v>326</v>
      </c>
      <c r="P179" s="88"/>
    </row>
    <row r="180" spans="1:16" x14ac:dyDescent="0.2">
      <c r="A180" s="81" t="s">
        <v>319</v>
      </c>
      <c r="B180" s="82" t="s">
        <v>320</v>
      </c>
      <c r="C180" s="83">
        <v>25</v>
      </c>
      <c r="D180" s="84" t="s">
        <v>294</v>
      </c>
      <c r="E180" s="84" t="s">
        <v>294</v>
      </c>
      <c r="F180" s="116" t="s">
        <v>326</v>
      </c>
      <c r="G180" s="116" t="s">
        <v>326</v>
      </c>
      <c r="H180" s="117">
        <v>226.8</v>
      </c>
      <c r="I180" s="86">
        <f t="shared" si="83"/>
        <v>9.072000000000001</v>
      </c>
      <c r="J180" s="116" t="s">
        <v>326</v>
      </c>
      <c r="K180" s="116" t="s">
        <v>326</v>
      </c>
      <c r="L180" s="116" t="s">
        <v>326</v>
      </c>
      <c r="M180" s="116" t="s">
        <v>326</v>
      </c>
      <c r="N180" s="116" t="s">
        <v>326</v>
      </c>
      <c r="O180" s="116" t="s">
        <v>326</v>
      </c>
      <c r="P180" s="88"/>
    </row>
    <row r="181" spans="1:16" ht="38.25" x14ac:dyDescent="0.2">
      <c r="A181" s="81" t="s">
        <v>321</v>
      </c>
      <c r="B181" s="82" t="s">
        <v>322</v>
      </c>
      <c r="C181" s="83">
        <v>178</v>
      </c>
      <c r="D181" s="84" t="s">
        <v>294</v>
      </c>
      <c r="E181" s="84" t="s">
        <v>294</v>
      </c>
      <c r="F181" s="116" t="s">
        <v>326</v>
      </c>
      <c r="G181" s="116" t="s">
        <v>326</v>
      </c>
      <c r="H181" s="117">
        <v>1291.4000000000001</v>
      </c>
      <c r="I181" s="86">
        <f t="shared" si="83"/>
        <v>7.2550561797752815</v>
      </c>
      <c r="J181" s="116" t="s">
        <v>326</v>
      </c>
      <c r="K181" s="116" t="s">
        <v>326</v>
      </c>
      <c r="L181" s="116" t="s">
        <v>326</v>
      </c>
      <c r="M181" s="116" t="s">
        <v>326</v>
      </c>
      <c r="N181" s="116" t="s">
        <v>326</v>
      </c>
      <c r="O181" s="116" t="s">
        <v>326</v>
      </c>
      <c r="P181" s="88"/>
    </row>
    <row r="182" spans="1:16" x14ac:dyDescent="0.2">
      <c r="A182" s="118"/>
      <c r="B182" s="119"/>
      <c r="C182" s="120"/>
      <c r="D182" s="121"/>
      <c r="E182" s="121"/>
      <c r="F182" s="122"/>
      <c r="G182" s="123"/>
      <c r="H182" s="122"/>
      <c r="I182" s="123"/>
      <c r="J182" s="124"/>
      <c r="K182" s="123"/>
      <c r="L182" s="124"/>
      <c r="M182" s="123"/>
      <c r="N182" s="124"/>
      <c r="O182" s="125"/>
      <c r="P182" s="88"/>
    </row>
    <row r="183" spans="1:16" x14ac:dyDescent="0.2">
      <c r="A183" s="8" t="s">
        <v>8</v>
      </c>
      <c r="B183" s="9"/>
      <c r="C183" s="10"/>
      <c r="D183" s="11"/>
      <c r="E183" s="12"/>
      <c r="F183" s="11"/>
      <c r="G183" s="12"/>
      <c r="H183" s="11"/>
      <c r="I183" s="12"/>
      <c r="J183" s="11"/>
      <c r="K183" s="12"/>
      <c r="L183" s="13"/>
      <c r="M183" s="12"/>
      <c r="N183" s="12"/>
      <c r="O183" s="12"/>
    </row>
    <row r="184" spans="1:16" x14ac:dyDescent="0.2">
      <c r="A184" s="14"/>
      <c r="C184" s="15"/>
      <c r="D184" s="16"/>
      <c r="E184" s="17"/>
      <c r="F184" s="16"/>
      <c r="G184" s="17"/>
      <c r="H184" s="16"/>
      <c r="I184" s="17"/>
      <c r="J184" s="16"/>
      <c r="K184" s="17"/>
      <c r="L184" s="18"/>
      <c r="M184" s="17"/>
      <c r="N184" s="17"/>
      <c r="O184" s="17"/>
    </row>
    <row r="185" spans="1:16" x14ac:dyDescent="0.2">
      <c r="A185" s="128" t="s">
        <v>327</v>
      </c>
      <c r="B185" s="129"/>
      <c r="C185" s="129"/>
      <c r="D185" s="129"/>
      <c r="E185" s="129"/>
      <c r="F185" s="129"/>
      <c r="G185" s="129"/>
      <c r="H185" s="129"/>
      <c r="I185" s="129"/>
      <c r="J185" s="129"/>
      <c r="K185" s="129"/>
      <c r="L185" s="129"/>
      <c r="M185" s="129"/>
      <c r="N185" s="129"/>
      <c r="O185" s="129"/>
    </row>
    <row r="186" spans="1:16" x14ac:dyDescent="0.2">
      <c r="A186" s="49" t="s">
        <v>21</v>
      </c>
      <c r="B186" s="50"/>
      <c r="C186" s="51"/>
      <c r="D186" s="52"/>
      <c r="E186" s="53"/>
      <c r="F186" s="52"/>
      <c r="G186" s="53"/>
      <c r="H186" s="52"/>
      <c r="I186" s="53"/>
      <c r="J186" s="52"/>
      <c r="K186" s="53"/>
      <c r="L186" s="54"/>
      <c r="M186" s="53"/>
      <c r="N186" s="53"/>
      <c r="O186" s="53"/>
    </row>
    <row r="187" spans="1:16" x14ac:dyDescent="0.2">
      <c r="A187" s="49" t="s">
        <v>328</v>
      </c>
      <c r="B187" s="50"/>
      <c r="C187" s="51"/>
      <c r="D187" s="52"/>
      <c r="E187" s="53"/>
      <c r="F187" s="52"/>
      <c r="G187" s="53"/>
      <c r="H187" s="52"/>
      <c r="I187" s="53"/>
      <c r="J187" s="52"/>
      <c r="K187" s="53"/>
      <c r="L187" s="54"/>
      <c r="M187" s="53"/>
      <c r="N187" s="53"/>
      <c r="O187" s="53"/>
    </row>
    <row r="188" spans="1:16" x14ac:dyDescent="0.2">
      <c r="A188" s="49" t="s">
        <v>329</v>
      </c>
      <c r="B188" s="50"/>
      <c r="C188" s="51"/>
      <c r="D188" s="52"/>
      <c r="E188" s="53"/>
      <c r="F188" s="52"/>
      <c r="G188" s="53"/>
      <c r="H188" s="52"/>
      <c r="I188" s="53"/>
      <c r="J188" s="52"/>
      <c r="K188" s="53"/>
      <c r="L188" s="54"/>
      <c r="M188" s="53"/>
      <c r="N188" s="53"/>
      <c r="O188" s="53"/>
    </row>
    <row r="189" spans="1:16" x14ac:dyDescent="0.2">
      <c r="A189" s="49" t="s">
        <v>330</v>
      </c>
      <c r="B189" s="51"/>
      <c r="C189" s="51"/>
      <c r="D189" s="52"/>
      <c r="E189" s="53"/>
      <c r="F189" s="52"/>
      <c r="G189" s="53"/>
      <c r="H189" s="52"/>
      <c r="I189" s="53"/>
      <c r="J189" s="52"/>
      <c r="K189" s="53"/>
      <c r="L189" s="54"/>
      <c r="M189" s="53"/>
      <c r="N189" s="53"/>
      <c r="O189" s="53"/>
    </row>
    <row r="190" spans="1:16" x14ac:dyDescent="0.2">
      <c r="A190" s="49" t="s">
        <v>333</v>
      </c>
      <c r="B190" s="19"/>
      <c r="C190" s="19"/>
      <c r="D190" s="20"/>
      <c r="E190" s="21"/>
      <c r="F190" s="20"/>
      <c r="G190" s="21"/>
      <c r="H190" s="20"/>
      <c r="I190" s="21"/>
      <c r="J190" s="20"/>
      <c r="K190" s="21"/>
      <c r="L190" s="22"/>
      <c r="M190" s="21"/>
      <c r="N190" s="21"/>
      <c r="O190" s="21"/>
    </row>
    <row r="191" spans="1:16" x14ac:dyDescent="0.2">
      <c r="A191" s="23"/>
      <c r="B191" s="24"/>
      <c r="C191" s="24"/>
      <c r="D191" s="25"/>
      <c r="E191" s="26"/>
      <c r="F191" s="25"/>
      <c r="G191" s="26"/>
      <c r="H191" s="25"/>
      <c r="I191" s="26"/>
      <c r="J191" s="25"/>
      <c r="K191" s="26"/>
      <c r="L191" s="27"/>
      <c r="M191" s="26"/>
      <c r="N191" s="26"/>
      <c r="O191" s="26"/>
    </row>
    <row r="192" spans="1:16" x14ac:dyDescent="0.2">
      <c r="A192" s="28" t="s">
        <v>5</v>
      </c>
      <c r="B192" s="29"/>
      <c r="C192" s="30"/>
      <c r="D192" s="31"/>
      <c r="E192" s="32"/>
      <c r="F192" s="31"/>
      <c r="G192" s="32"/>
      <c r="H192" s="31"/>
      <c r="I192" s="32"/>
      <c r="J192" s="31"/>
      <c r="K192" s="32"/>
      <c r="L192" s="33"/>
      <c r="M192" s="32"/>
      <c r="N192" s="32"/>
      <c r="O192" s="32"/>
    </row>
    <row r="193" spans="1:15" x14ac:dyDescent="0.2">
      <c r="A193" s="34" t="s">
        <v>9</v>
      </c>
      <c r="B193" s="35"/>
      <c r="C193" s="35"/>
      <c r="D193" s="35"/>
      <c r="E193" s="35"/>
      <c r="F193" s="36"/>
      <c r="G193" s="35"/>
      <c r="H193" s="36"/>
      <c r="I193" s="35"/>
      <c r="J193" s="35"/>
      <c r="K193" s="35"/>
      <c r="L193" s="37"/>
      <c r="M193" s="35"/>
      <c r="N193" s="35"/>
      <c r="O193" s="35"/>
    </row>
    <row r="194" spans="1:15" x14ac:dyDescent="0.2">
      <c r="A194" s="38"/>
      <c r="B194" s="39"/>
      <c r="C194" s="40"/>
      <c r="D194" s="41"/>
      <c r="E194" s="42"/>
      <c r="F194" s="41"/>
      <c r="G194" s="42"/>
      <c r="H194" s="41"/>
      <c r="I194" s="42"/>
      <c r="J194" s="41"/>
      <c r="K194" s="42"/>
      <c r="L194" s="43"/>
      <c r="M194" s="42"/>
      <c r="N194" s="42"/>
      <c r="O194" s="42"/>
    </row>
    <row r="195" spans="1:15" x14ac:dyDescent="0.2">
      <c r="A195" s="28" t="s">
        <v>13</v>
      </c>
      <c r="B195" s="29"/>
      <c r="C195" s="30"/>
      <c r="D195" s="31"/>
      <c r="E195" s="32"/>
      <c r="F195" s="31"/>
      <c r="G195" s="32"/>
      <c r="H195" s="31"/>
      <c r="I195" s="32"/>
      <c r="J195" s="31"/>
      <c r="K195" s="32"/>
      <c r="L195" s="33"/>
      <c r="M195" s="32"/>
      <c r="N195" s="32"/>
      <c r="O195" s="32"/>
    </row>
    <row r="196" spans="1:15" x14ac:dyDescent="0.2">
      <c r="A196" s="34" t="s">
        <v>331</v>
      </c>
      <c r="B196" s="44"/>
      <c r="C196" s="45"/>
      <c r="D196" s="46"/>
      <c r="E196" s="47"/>
      <c r="F196" s="46"/>
      <c r="G196" s="47"/>
      <c r="H196" s="46"/>
      <c r="I196" s="47"/>
      <c r="J196" s="46"/>
      <c r="K196" s="47"/>
      <c r="L196" s="48"/>
      <c r="M196" s="47"/>
      <c r="N196" s="47"/>
      <c r="O196" s="47"/>
    </row>
    <row r="197" spans="1:15" x14ac:dyDescent="0.2">
      <c r="A197" s="34" t="s">
        <v>14</v>
      </c>
      <c r="B197" s="35"/>
      <c r="C197" s="35"/>
      <c r="D197" s="35"/>
      <c r="E197" s="35"/>
      <c r="F197" s="36"/>
      <c r="G197" s="35"/>
      <c r="H197" s="36"/>
      <c r="I197" s="35"/>
      <c r="J197" s="35"/>
      <c r="K197" s="35"/>
      <c r="L197" s="37"/>
      <c r="M197" s="35"/>
      <c r="N197" s="35"/>
      <c r="O197" s="35"/>
    </row>
    <row r="198" spans="1:15" x14ac:dyDescent="0.2">
      <c r="A198" s="34" t="s">
        <v>15</v>
      </c>
      <c r="B198" s="35"/>
      <c r="C198" s="35"/>
      <c r="D198" s="35"/>
      <c r="E198" s="35"/>
      <c r="F198" s="36"/>
      <c r="G198" s="35"/>
      <c r="H198" s="36"/>
      <c r="I198" s="35"/>
      <c r="J198" s="35"/>
      <c r="K198" s="35"/>
      <c r="L198" s="37"/>
      <c r="M198" s="35"/>
      <c r="N198" s="35"/>
      <c r="O198" s="35"/>
    </row>
    <row r="199" spans="1:15" x14ac:dyDescent="0.2">
      <c r="A199" s="34" t="s">
        <v>16</v>
      </c>
      <c r="B199" s="35"/>
      <c r="C199" s="35"/>
      <c r="D199" s="35"/>
      <c r="E199" s="35"/>
      <c r="F199" s="36"/>
      <c r="G199" s="35"/>
      <c r="H199" s="36"/>
      <c r="I199" s="35"/>
      <c r="J199" s="35"/>
      <c r="K199" s="35"/>
      <c r="L199" s="37"/>
      <c r="M199" s="35"/>
      <c r="N199" s="35"/>
      <c r="O199" s="35"/>
    </row>
    <row r="200" spans="1:15" x14ac:dyDescent="0.2">
      <c r="A200" s="34" t="s">
        <v>17</v>
      </c>
      <c r="B200" s="35"/>
      <c r="C200" s="35"/>
      <c r="D200" s="35"/>
      <c r="E200" s="35"/>
      <c r="F200" s="36"/>
      <c r="G200" s="35"/>
      <c r="H200" s="36"/>
      <c r="I200" s="35"/>
      <c r="J200" s="35"/>
      <c r="K200" s="35"/>
      <c r="L200" s="37"/>
      <c r="M200" s="35"/>
      <c r="N200" s="35"/>
      <c r="O200" s="35"/>
    </row>
    <row r="201" spans="1:15" x14ac:dyDescent="0.2">
      <c r="A201" s="34" t="s">
        <v>18</v>
      </c>
      <c r="B201" s="35"/>
      <c r="C201" s="35"/>
      <c r="D201" s="35"/>
      <c r="E201" s="35"/>
      <c r="F201" s="36"/>
      <c r="G201" s="35"/>
      <c r="H201" s="36"/>
      <c r="I201" s="35"/>
      <c r="J201" s="35"/>
      <c r="K201" s="35"/>
      <c r="L201" s="37"/>
      <c r="M201" s="35"/>
      <c r="N201" s="35"/>
      <c r="O201" s="35"/>
    </row>
    <row r="202" spans="1:15" x14ac:dyDescent="0.2">
      <c r="A202" s="34" t="s">
        <v>332</v>
      </c>
      <c r="B202" s="35"/>
      <c r="C202" s="35"/>
      <c r="D202" s="35"/>
      <c r="E202" s="35"/>
      <c r="F202" s="36"/>
      <c r="G202" s="35"/>
      <c r="H202" s="36"/>
      <c r="I202" s="35"/>
      <c r="J202" s="35"/>
      <c r="K202" s="35"/>
      <c r="L202" s="37"/>
      <c r="M202" s="35"/>
      <c r="N202" s="35"/>
      <c r="O202" s="35"/>
    </row>
    <row r="203" spans="1:15" x14ac:dyDescent="0.2">
      <c r="A203" s="34" t="s">
        <v>19</v>
      </c>
      <c r="B203" s="35"/>
      <c r="C203" s="35"/>
      <c r="D203" s="35"/>
      <c r="E203" s="35"/>
      <c r="F203" s="36"/>
      <c r="G203" s="35"/>
      <c r="H203" s="36"/>
      <c r="I203" s="35"/>
      <c r="J203" s="35"/>
      <c r="K203" s="35"/>
      <c r="L203" s="37"/>
      <c r="M203" s="35"/>
      <c r="N203" s="35"/>
      <c r="O203" s="35"/>
    </row>
    <row r="204" spans="1:15" x14ac:dyDescent="0.2">
      <c r="A204" s="38"/>
      <c r="B204" s="39"/>
      <c r="C204" s="40"/>
      <c r="D204" s="41"/>
      <c r="E204" s="42"/>
      <c r="F204" s="41"/>
      <c r="G204" s="42"/>
      <c r="H204" s="41"/>
      <c r="I204" s="42"/>
      <c r="J204" s="41"/>
      <c r="K204" s="42"/>
      <c r="L204" s="43"/>
      <c r="M204" s="42"/>
      <c r="N204" s="42"/>
      <c r="O204" s="42"/>
    </row>
  </sheetData>
  <sheetProtection password="88B4" sheet="1" objects="1" scenarios="1" formatCells="0" formatColumns="0" formatRows="0"/>
  <sortState ref="A29:U78">
    <sortCondition ref="A29:A78"/>
  </sortState>
  <mergeCells count="4">
    <mergeCell ref="A185:O185"/>
    <mergeCell ref="A6:B7"/>
    <mergeCell ref="A2:O2"/>
    <mergeCell ref="D4:O4"/>
  </mergeCells>
  <phoneticPr fontId="0" type="noConversion"/>
  <printOptions horizontalCentered="1" gridLines="1"/>
  <pageMargins left="0.25" right="0.25" top="0.21" bottom="0.28000000000000003" header="0.12" footer="0.17"/>
  <pageSetup paperSize="9" scale="62" fitToHeight="5" orientation="landscape" r:id="rId1"/>
  <headerFooter alignWithMargins="0"/>
  <rowBreaks count="3" manualBreakCount="3">
    <brk id="59" max="14" man="1"/>
    <brk id="113" max="14" man="1"/>
    <brk id="16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Radiography</vt:lpstr>
      <vt:lpstr>Radiography!Print_Area</vt:lpstr>
      <vt:lpstr>Radiography!Print_Titles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Windows User</cp:lastModifiedBy>
  <cp:lastPrinted>2016-01-14T13:32:37Z</cp:lastPrinted>
  <dcterms:created xsi:type="dcterms:W3CDTF">2007-01-02T12:57:15Z</dcterms:created>
  <dcterms:modified xsi:type="dcterms:W3CDTF">2017-01-29T14:59:55Z</dcterms:modified>
</cp:coreProperties>
</file>