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090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Tariffs'!$A$1:$AX$140</definedName>
    <definedName name="_xlnm.Print_Titles" localSheetId="0">'Comparative Tariffs'!$A:$E,'Comparative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F35" i="1" l="1"/>
  <c r="G35" i="1"/>
  <c r="I35" i="1" s="1"/>
  <c r="P35" i="1"/>
  <c r="O35" i="1" s="1"/>
  <c r="T35" i="1"/>
  <c r="S35" i="1" s="1"/>
  <c r="V35" i="1"/>
  <c r="U35" i="1" s="1"/>
  <c r="AD35" i="1"/>
  <c r="AC35" i="1" s="1"/>
  <c r="AI35" i="1"/>
  <c r="AH35" i="1" s="1"/>
  <c r="AJ35" i="1"/>
  <c r="AM35" i="1"/>
  <c r="AL35" i="1" s="1"/>
  <c r="AN35" i="1" s="1"/>
  <c r="AP35" i="1"/>
  <c r="AO35" i="1" s="1"/>
  <c r="AR35" i="1" s="1"/>
  <c r="AT35" i="1"/>
  <c r="AS35" i="1" s="1"/>
  <c r="AU35" i="1"/>
  <c r="AV35" i="1"/>
  <c r="AX35" i="1"/>
  <c r="AW35" i="1" s="1"/>
  <c r="F36" i="1"/>
  <c r="G36" i="1"/>
  <c r="I36" i="1" s="1"/>
  <c r="P36" i="1"/>
  <c r="O36" i="1" s="1"/>
  <c r="T36" i="1"/>
  <c r="S36" i="1" s="1"/>
  <c r="AD36" i="1"/>
  <c r="AC36" i="1" s="1"/>
  <c r="AI36" i="1"/>
  <c r="AH36" i="1" s="1"/>
  <c r="AJ36" i="1"/>
  <c r="AM36" i="1"/>
  <c r="AL36" i="1" s="1"/>
  <c r="AN36" i="1" s="1"/>
  <c r="AP36" i="1"/>
  <c r="AO36" i="1" s="1"/>
  <c r="AR36" i="1" s="1"/>
  <c r="AT36" i="1"/>
  <c r="AS36" i="1" s="1"/>
  <c r="AV36" i="1"/>
  <c r="AU36" i="1" s="1"/>
  <c r="AX36" i="1"/>
  <c r="AW36" i="1" s="1"/>
  <c r="G37" i="1"/>
  <c r="F37" i="1" s="1"/>
  <c r="P37" i="1"/>
  <c r="O37" i="1" s="1"/>
  <c r="T37" i="1"/>
  <c r="S37" i="1" s="1"/>
  <c r="AD37" i="1"/>
  <c r="AC37" i="1" s="1"/>
  <c r="AI37" i="1"/>
  <c r="AH37" i="1" s="1"/>
  <c r="AJ37" i="1"/>
  <c r="AM37" i="1"/>
  <c r="AL37" i="1" s="1"/>
  <c r="AN37" i="1" s="1"/>
  <c r="AP37" i="1"/>
  <c r="AO37" i="1" s="1"/>
  <c r="AS37" i="1"/>
  <c r="AT37" i="1"/>
  <c r="AU37" i="1"/>
  <c r="AV37" i="1"/>
  <c r="AW37" i="1"/>
  <c r="AX37" i="1"/>
  <c r="F38" i="1"/>
  <c r="G38" i="1"/>
  <c r="I38" i="1" s="1"/>
  <c r="P38" i="1"/>
  <c r="O38" i="1" s="1"/>
  <c r="T38" i="1"/>
  <c r="S38" i="1" s="1"/>
  <c r="V38" i="1"/>
  <c r="U38" i="1" s="1"/>
  <c r="Z38" i="1" s="1"/>
  <c r="AD38" i="1"/>
  <c r="AC38" i="1" s="1"/>
  <c r="AF38" i="1" s="1"/>
  <c r="AI38" i="1"/>
  <c r="AH38" i="1" s="1"/>
  <c r="AJ38" i="1"/>
  <c r="AM38" i="1"/>
  <c r="AL38" i="1" s="1"/>
  <c r="AN38" i="1" s="1"/>
  <c r="AP38" i="1"/>
  <c r="AO38" i="1" s="1"/>
  <c r="AR38" i="1" s="1"/>
  <c r="AT38" i="1"/>
  <c r="AS38" i="1" s="1"/>
  <c r="AV38" i="1"/>
  <c r="AU38" i="1" s="1"/>
  <c r="AX38" i="1"/>
  <c r="AW38" i="1" s="1"/>
  <c r="G39" i="1"/>
  <c r="I39" i="1" s="1"/>
  <c r="P39" i="1"/>
  <c r="O39" i="1" s="1"/>
  <c r="Q39" i="1" s="1"/>
  <c r="T39" i="1"/>
  <c r="S39" i="1" s="1"/>
  <c r="AD39" i="1"/>
  <c r="AC39" i="1" s="1"/>
  <c r="AF39" i="1" s="1"/>
  <c r="AI39" i="1"/>
  <c r="AH39" i="1" s="1"/>
  <c r="AJ39" i="1"/>
  <c r="AM39" i="1"/>
  <c r="AL39" i="1" s="1"/>
  <c r="AN39" i="1" s="1"/>
  <c r="AP39" i="1"/>
  <c r="AO39" i="1" s="1"/>
  <c r="AS39" i="1"/>
  <c r="AT39" i="1"/>
  <c r="AU39" i="1"/>
  <c r="AV39" i="1"/>
  <c r="AW39" i="1"/>
  <c r="AX39" i="1"/>
  <c r="F40" i="1"/>
  <c r="G40" i="1"/>
  <c r="I40" i="1" s="1"/>
  <c r="P40" i="1"/>
  <c r="O40" i="1" s="1"/>
  <c r="Q40" i="1" s="1"/>
  <c r="T40" i="1"/>
  <c r="S40" i="1" s="1"/>
  <c r="AD40" i="1"/>
  <c r="AC40" i="1" s="1"/>
  <c r="AF40" i="1" s="1"/>
  <c r="AI40" i="1"/>
  <c r="AH40" i="1" s="1"/>
  <c r="AJ40" i="1"/>
  <c r="AM40" i="1"/>
  <c r="AL40" i="1" s="1"/>
  <c r="AN40" i="1" s="1"/>
  <c r="AP40" i="1"/>
  <c r="AO40" i="1" s="1"/>
  <c r="AR40" i="1" s="1"/>
  <c r="AT40" i="1"/>
  <c r="AS40" i="1" s="1"/>
  <c r="AV40" i="1"/>
  <c r="AU40" i="1" s="1"/>
  <c r="AX40" i="1"/>
  <c r="AW40" i="1" s="1"/>
  <c r="G41" i="1"/>
  <c r="F41" i="1" s="1"/>
  <c r="P41" i="1"/>
  <c r="O41" i="1" s="1"/>
  <c r="Q41" i="1" s="1"/>
  <c r="T41" i="1"/>
  <c r="S41" i="1" s="1"/>
  <c r="AD41" i="1"/>
  <c r="AC41" i="1" s="1"/>
  <c r="AF41" i="1" s="1"/>
  <c r="AI41" i="1"/>
  <c r="AH41" i="1" s="1"/>
  <c r="AJ41" i="1"/>
  <c r="AM41" i="1"/>
  <c r="AL41" i="1" s="1"/>
  <c r="AN41" i="1" s="1"/>
  <c r="AP41" i="1"/>
  <c r="AO41" i="1" s="1"/>
  <c r="AS41" i="1"/>
  <c r="AT41" i="1"/>
  <c r="AU41" i="1"/>
  <c r="AV41" i="1"/>
  <c r="AW41" i="1"/>
  <c r="AX41" i="1"/>
  <c r="F42" i="1"/>
  <c r="G42" i="1"/>
  <c r="I42" i="1" s="1"/>
  <c r="P42" i="1"/>
  <c r="O42" i="1" s="1"/>
  <c r="Q42" i="1" s="1"/>
  <c r="T42" i="1"/>
  <c r="S42" i="1" s="1"/>
  <c r="AD42" i="1"/>
  <c r="AC42" i="1" s="1"/>
  <c r="AF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G43" i="1"/>
  <c r="I43" i="1" s="1"/>
  <c r="P43" i="1"/>
  <c r="O43" i="1" s="1"/>
  <c r="Q43" i="1" s="1"/>
  <c r="T43" i="1"/>
  <c r="AD43" i="1"/>
  <c r="AC43" i="1" s="1"/>
  <c r="AH43" i="1"/>
  <c r="AI43" i="1"/>
  <c r="AJ43" i="1"/>
  <c r="AM43" i="1"/>
  <c r="AL43" i="1" s="1"/>
  <c r="AN43" i="1" s="1"/>
  <c r="AO43" i="1"/>
  <c r="AP43" i="1"/>
  <c r="AT43" i="1"/>
  <c r="AS43" i="1" s="1"/>
  <c r="AU43" i="1"/>
  <c r="AV43" i="1"/>
  <c r="AX43" i="1"/>
  <c r="AW43" i="1" s="1"/>
  <c r="F44" i="1"/>
  <c r="G44" i="1"/>
  <c r="I44" i="1"/>
  <c r="M44" i="1" s="1"/>
  <c r="P44" i="1"/>
  <c r="O44" i="1" s="1"/>
  <c r="Q44" i="1" s="1"/>
  <c r="T44" i="1"/>
  <c r="AC44" i="1"/>
  <c r="AD44" i="1"/>
  <c r="AI44" i="1"/>
  <c r="AH44" i="1" s="1"/>
  <c r="AJ44" i="1"/>
  <c r="AM44" i="1"/>
  <c r="AL44" i="1" s="1"/>
  <c r="AN44" i="1" s="1"/>
  <c r="AP44" i="1"/>
  <c r="AO44" i="1" s="1"/>
  <c r="AS44" i="1"/>
  <c r="AT44" i="1"/>
  <c r="AV44" i="1"/>
  <c r="AU44" i="1" s="1"/>
  <c r="AW44" i="1"/>
  <c r="AX44" i="1"/>
  <c r="G45" i="1"/>
  <c r="I45" i="1" s="1"/>
  <c r="P45" i="1"/>
  <c r="O45" i="1" s="1"/>
  <c r="Q45" i="1" s="1"/>
  <c r="T45" i="1"/>
  <c r="AD45" i="1"/>
  <c r="AC45" i="1" s="1"/>
  <c r="AH45" i="1"/>
  <c r="AI45" i="1"/>
  <c r="AJ45" i="1"/>
  <c r="AM45" i="1"/>
  <c r="AL45" i="1" s="1"/>
  <c r="AN45" i="1" s="1"/>
  <c r="AP45" i="1"/>
  <c r="AO45" i="1" s="1"/>
  <c r="AR45" i="1" s="1"/>
  <c r="AT45" i="1"/>
  <c r="AS45" i="1" s="1"/>
  <c r="AV45" i="1"/>
  <c r="AU45" i="1" s="1"/>
  <c r="AX45" i="1"/>
  <c r="AW45" i="1" s="1"/>
  <c r="G46" i="1"/>
  <c r="F46" i="1" s="1"/>
  <c r="P46" i="1"/>
  <c r="O46" i="1" s="1"/>
  <c r="T46" i="1"/>
  <c r="S46" i="1" s="1"/>
  <c r="AC46" i="1"/>
  <c r="AF46" i="1" s="1"/>
  <c r="AD46" i="1"/>
  <c r="AE46" i="1"/>
  <c r="AH46" i="1"/>
  <c r="AI46" i="1"/>
  <c r="AJ46" i="1"/>
  <c r="AM46" i="1"/>
  <c r="AL46" i="1" s="1"/>
  <c r="AN46" i="1" s="1"/>
  <c r="AP46" i="1"/>
  <c r="AO46" i="1" s="1"/>
  <c r="AR46" i="1" s="1"/>
  <c r="AT46" i="1"/>
  <c r="AS46" i="1" s="1"/>
  <c r="AV46" i="1"/>
  <c r="AU46" i="1" s="1"/>
  <c r="AX46" i="1"/>
  <c r="AW46" i="1" s="1"/>
  <c r="G47" i="1"/>
  <c r="F47" i="1" s="1"/>
  <c r="P47" i="1"/>
  <c r="O47" i="1" s="1"/>
  <c r="T47" i="1"/>
  <c r="S47" i="1" s="1"/>
  <c r="AC47" i="1"/>
  <c r="AF47" i="1" s="1"/>
  <c r="AD47" i="1"/>
  <c r="AH47" i="1"/>
  <c r="AI47" i="1"/>
  <c r="AJ47" i="1"/>
  <c r="AM47" i="1"/>
  <c r="AL47" i="1" s="1"/>
  <c r="AN47" i="1" s="1"/>
  <c r="AP47" i="1"/>
  <c r="AO47" i="1" s="1"/>
  <c r="AR47" i="1" s="1"/>
  <c r="AT47" i="1"/>
  <c r="AS47" i="1" s="1"/>
  <c r="AV47" i="1"/>
  <c r="AU47" i="1" s="1"/>
  <c r="AX47" i="1"/>
  <c r="AW47" i="1" s="1"/>
  <c r="G48" i="1"/>
  <c r="F48" i="1" s="1"/>
  <c r="P48" i="1"/>
  <c r="O48" i="1" s="1"/>
  <c r="T48" i="1"/>
  <c r="S48" i="1" s="1"/>
  <c r="AC48" i="1"/>
  <c r="AF48" i="1" s="1"/>
  <c r="AD48" i="1"/>
  <c r="AI48" i="1"/>
  <c r="AH48" i="1" s="1"/>
  <c r="AJ48" i="1"/>
  <c r="AM48" i="1"/>
  <c r="AL48" i="1" s="1"/>
  <c r="AN48" i="1" s="1"/>
  <c r="AP48" i="1"/>
  <c r="AO48" i="1" s="1"/>
  <c r="AR48" i="1" s="1"/>
  <c r="AQ48" i="1"/>
  <c r="AT48" i="1"/>
  <c r="AS48" i="1" s="1"/>
  <c r="AV48" i="1"/>
  <c r="AU48" i="1" s="1"/>
  <c r="AX48" i="1"/>
  <c r="AW48" i="1" s="1"/>
  <c r="G49" i="1"/>
  <c r="F49" i="1" s="1"/>
  <c r="P49" i="1"/>
  <c r="O49" i="1" s="1"/>
  <c r="T49" i="1"/>
  <c r="S49" i="1" s="1"/>
  <c r="AD49" i="1"/>
  <c r="AC49" i="1" s="1"/>
  <c r="AH49" i="1"/>
  <c r="AI49" i="1"/>
  <c r="AJ49" i="1"/>
  <c r="AM49" i="1"/>
  <c r="AL49" i="1" s="1"/>
  <c r="AN49" i="1" s="1"/>
  <c r="AP49" i="1"/>
  <c r="AO49" i="1" s="1"/>
  <c r="AR49" i="1" s="1"/>
  <c r="AT49" i="1"/>
  <c r="AS49" i="1" s="1"/>
  <c r="AV49" i="1"/>
  <c r="AU49" i="1" s="1"/>
  <c r="AX49" i="1"/>
  <c r="AW49" i="1" s="1"/>
  <c r="G50" i="1"/>
  <c r="F50" i="1" s="1"/>
  <c r="P50" i="1"/>
  <c r="O50" i="1" s="1"/>
  <c r="T50" i="1"/>
  <c r="S50" i="1" s="1"/>
  <c r="AC50" i="1"/>
  <c r="AF50" i="1" s="1"/>
  <c r="AD50" i="1"/>
  <c r="AE50" i="1"/>
  <c r="AH50" i="1"/>
  <c r="AI50" i="1"/>
  <c r="AJ50" i="1"/>
  <c r="AM50" i="1"/>
  <c r="AL50" i="1" s="1"/>
  <c r="AN50" i="1" s="1"/>
  <c r="AP50" i="1"/>
  <c r="AO50" i="1" s="1"/>
  <c r="AR50" i="1" s="1"/>
  <c r="AT50" i="1"/>
  <c r="AS50" i="1" s="1"/>
  <c r="AV50" i="1"/>
  <c r="AU50" i="1" s="1"/>
  <c r="AX50" i="1"/>
  <c r="AW50" i="1" s="1"/>
  <c r="G51" i="1"/>
  <c r="F51" i="1" s="1"/>
  <c r="P51" i="1"/>
  <c r="O51" i="1" s="1"/>
  <c r="T51" i="1"/>
  <c r="AC51" i="1"/>
  <c r="AF51" i="1" s="1"/>
  <c r="AD51" i="1"/>
  <c r="AH51" i="1"/>
  <c r="AI51" i="1"/>
  <c r="AJ51" i="1"/>
  <c r="AM51" i="1"/>
  <c r="AL51" i="1" s="1"/>
  <c r="AN51" i="1" s="1"/>
  <c r="AP51" i="1"/>
  <c r="AO51" i="1" s="1"/>
  <c r="AR51" i="1" s="1"/>
  <c r="AT51" i="1"/>
  <c r="AS51" i="1" s="1"/>
  <c r="AV51" i="1"/>
  <c r="AU51" i="1" s="1"/>
  <c r="AX51" i="1"/>
  <c r="AW51" i="1" s="1"/>
  <c r="G52" i="1"/>
  <c r="P52" i="1"/>
  <c r="O52" i="1" s="1"/>
  <c r="T52" i="1"/>
  <c r="V52" i="1" s="1"/>
  <c r="U52" i="1" s="1"/>
  <c r="AD52" i="1"/>
  <c r="AC52" i="1" s="1"/>
  <c r="AI52" i="1"/>
  <c r="AH52" i="1" s="1"/>
  <c r="AJ52" i="1"/>
  <c r="AM52" i="1"/>
  <c r="AL52" i="1" s="1"/>
  <c r="AN52" i="1" s="1"/>
  <c r="AP52" i="1"/>
  <c r="AO52" i="1" s="1"/>
  <c r="AT52" i="1"/>
  <c r="AS52" i="1" s="1"/>
  <c r="AV52" i="1"/>
  <c r="AU52" i="1" s="1"/>
  <c r="AX52" i="1"/>
  <c r="AW52" i="1" s="1"/>
  <c r="G53" i="1"/>
  <c r="I53" i="1" s="1"/>
  <c r="P53" i="1"/>
  <c r="O53" i="1" s="1"/>
  <c r="T53" i="1"/>
  <c r="S53" i="1" s="1"/>
  <c r="AD53" i="1"/>
  <c r="AC53" i="1" s="1"/>
  <c r="AH53" i="1"/>
  <c r="AI53" i="1"/>
  <c r="AJ53" i="1"/>
  <c r="AM53" i="1"/>
  <c r="AL53" i="1" s="1"/>
  <c r="AN53" i="1" s="1"/>
  <c r="AP53" i="1"/>
  <c r="AO53" i="1" s="1"/>
  <c r="AT53" i="1"/>
  <c r="AS53" i="1" s="1"/>
  <c r="AV53" i="1"/>
  <c r="AU53" i="1" s="1"/>
  <c r="AX53" i="1"/>
  <c r="AW53" i="1" s="1"/>
  <c r="F54" i="1"/>
  <c r="G54" i="1"/>
  <c r="I54" i="1" s="1"/>
  <c r="M54" i="1" s="1"/>
  <c r="P54" i="1"/>
  <c r="O54" i="1" s="1"/>
  <c r="R54" i="1" s="1"/>
  <c r="T54" i="1"/>
  <c r="S54" i="1" s="1"/>
  <c r="AC54" i="1"/>
  <c r="AG54" i="1" s="1"/>
  <c r="AD54" i="1"/>
  <c r="AI54" i="1"/>
  <c r="AH54" i="1" s="1"/>
  <c r="AJ54" i="1"/>
  <c r="AL54" i="1"/>
  <c r="AN54" i="1" s="1"/>
  <c r="AM54" i="1"/>
  <c r="AP54" i="1"/>
  <c r="AO54" i="1" s="1"/>
  <c r="AT54" i="1"/>
  <c r="AS54" i="1" s="1"/>
  <c r="AU54" i="1"/>
  <c r="AV54" i="1"/>
  <c r="AX54" i="1"/>
  <c r="AW54" i="1" s="1"/>
  <c r="G55" i="1"/>
  <c r="P55" i="1"/>
  <c r="O55" i="1" s="1"/>
  <c r="R55" i="1" s="1"/>
  <c r="T55" i="1"/>
  <c r="S55" i="1" s="1"/>
  <c r="AD55" i="1"/>
  <c r="AC55" i="1" s="1"/>
  <c r="AG55" i="1" s="1"/>
  <c r="AH55" i="1"/>
  <c r="AI55" i="1"/>
  <c r="AJ55" i="1"/>
  <c r="AM55" i="1"/>
  <c r="AL55" i="1" s="1"/>
  <c r="AN55" i="1" s="1"/>
  <c r="AP55" i="1"/>
  <c r="AO55" i="1" s="1"/>
  <c r="AT55" i="1"/>
  <c r="AS55" i="1" s="1"/>
  <c r="AV55" i="1"/>
  <c r="AU55" i="1" s="1"/>
  <c r="AX55" i="1"/>
  <c r="AW55" i="1" s="1"/>
  <c r="F56" i="1"/>
  <c r="G56" i="1"/>
  <c r="I56" i="1" s="1"/>
  <c r="P56" i="1"/>
  <c r="O56" i="1" s="1"/>
  <c r="Q56" i="1" s="1"/>
  <c r="T56" i="1"/>
  <c r="S56" i="1" s="1"/>
  <c r="AD56" i="1"/>
  <c r="AC56" i="1" s="1"/>
  <c r="AG56" i="1" s="1"/>
  <c r="AI56" i="1"/>
  <c r="AH56" i="1" s="1"/>
  <c r="AJ56" i="1"/>
  <c r="AM56" i="1"/>
  <c r="AL56" i="1" s="1"/>
  <c r="AN56" i="1" s="1"/>
  <c r="AP56" i="1"/>
  <c r="AO56" i="1" s="1"/>
  <c r="AR56" i="1" s="1"/>
  <c r="AT56" i="1"/>
  <c r="AS56" i="1" s="1"/>
  <c r="AV56" i="1"/>
  <c r="AU56" i="1" s="1"/>
  <c r="AX56" i="1"/>
  <c r="AW56" i="1" s="1"/>
  <c r="F57" i="1"/>
  <c r="G57" i="1"/>
  <c r="I57" i="1"/>
  <c r="P57" i="1"/>
  <c r="O57" i="1" s="1"/>
  <c r="Q57" i="1" s="1"/>
  <c r="T57" i="1"/>
  <c r="S57" i="1" s="1"/>
  <c r="AD57" i="1"/>
  <c r="AC57" i="1" s="1"/>
  <c r="AG57" i="1" s="1"/>
  <c r="AI57" i="1"/>
  <c r="AH57" i="1" s="1"/>
  <c r="AJ57" i="1"/>
  <c r="AM57" i="1"/>
  <c r="AL57" i="1" s="1"/>
  <c r="AN57" i="1" s="1"/>
  <c r="AP57" i="1"/>
  <c r="AO57" i="1" s="1"/>
  <c r="AR57" i="1" s="1"/>
  <c r="AT57" i="1"/>
  <c r="AS57" i="1" s="1"/>
  <c r="AV57" i="1"/>
  <c r="AU57" i="1" s="1"/>
  <c r="AX57" i="1"/>
  <c r="AW57" i="1" s="1"/>
  <c r="G58" i="1"/>
  <c r="I58" i="1" s="1"/>
  <c r="P58" i="1"/>
  <c r="O58" i="1" s="1"/>
  <c r="Q58" i="1" s="1"/>
  <c r="T58" i="1"/>
  <c r="S58" i="1" s="1"/>
  <c r="AD58" i="1"/>
  <c r="AC58" i="1" s="1"/>
  <c r="AG58" i="1" s="1"/>
  <c r="AI58" i="1"/>
  <c r="AH58" i="1" s="1"/>
  <c r="AJ58" i="1"/>
  <c r="AM58" i="1"/>
  <c r="AL58" i="1" s="1"/>
  <c r="AN58" i="1" s="1"/>
  <c r="AP58" i="1"/>
  <c r="AO58" i="1" s="1"/>
  <c r="AR58" i="1" s="1"/>
  <c r="AT58" i="1"/>
  <c r="AS58" i="1" s="1"/>
  <c r="AV58" i="1"/>
  <c r="AU58" i="1" s="1"/>
  <c r="AX58" i="1"/>
  <c r="AW58" i="1" s="1"/>
  <c r="F59" i="1"/>
  <c r="G59" i="1"/>
  <c r="I59" i="1"/>
  <c r="P59" i="1"/>
  <c r="O59" i="1" s="1"/>
  <c r="Q59" i="1" s="1"/>
  <c r="T59" i="1"/>
  <c r="S59" i="1" s="1"/>
  <c r="AD59" i="1"/>
  <c r="AC59" i="1" s="1"/>
  <c r="AH59" i="1"/>
  <c r="AI59" i="1"/>
  <c r="AJ59" i="1"/>
  <c r="AM59" i="1"/>
  <c r="AL59" i="1" s="1"/>
  <c r="AN59" i="1" s="1"/>
  <c r="AP59" i="1"/>
  <c r="AO59" i="1" s="1"/>
  <c r="AT59" i="1"/>
  <c r="AS59" i="1" s="1"/>
  <c r="AV59" i="1"/>
  <c r="AU59" i="1" s="1"/>
  <c r="AX59" i="1"/>
  <c r="AW59" i="1" s="1"/>
  <c r="G60" i="1"/>
  <c r="I60" i="1" s="1"/>
  <c r="P60" i="1"/>
  <c r="O60" i="1" s="1"/>
  <c r="R60" i="1" s="1"/>
  <c r="T60" i="1"/>
  <c r="AC60" i="1"/>
  <c r="AE60" i="1" s="1"/>
  <c r="AD60" i="1"/>
  <c r="AH60" i="1"/>
  <c r="AI60" i="1"/>
  <c r="AJ60" i="1"/>
  <c r="AM60" i="1"/>
  <c r="AL60" i="1" s="1"/>
  <c r="AN60" i="1" s="1"/>
  <c r="AO60" i="1"/>
  <c r="AR60" i="1" s="1"/>
  <c r="AP60" i="1"/>
  <c r="AQ60" i="1"/>
  <c r="AT60" i="1"/>
  <c r="AS60" i="1" s="1"/>
  <c r="AV60" i="1"/>
  <c r="AU60" i="1" s="1"/>
  <c r="AX60" i="1"/>
  <c r="AW60" i="1" s="1"/>
  <c r="G61" i="1"/>
  <c r="F61" i="1" s="1"/>
  <c r="P61" i="1"/>
  <c r="O61" i="1" s="1"/>
  <c r="Q61" i="1" s="1"/>
  <c r="T61" i="1"/>
  <c r="S61" i="1" s="1"/>
  <c r="V61" i="1"/>
  <c r="U61" i="1" s="1"/>
  <c r="AD61" i="1"/>
  <c r="AC61" i="1" s="1"/>
  <c r="AE61" i="1" s="1"/>
  <c r="AI61" i="1"/>
  <c r="AH61" i="1" s="1"/>
  <c r="AJ61" i="1"/>
  <c r="AM61" i="1"/>
  <c r="AL61" i="1" s="1"/>
  <c r="AN61" i="1" s="1"/>
  <c r="AP61" i="1"/>
  <c r="AO61" i="1" s="1"/>
  <c r="AS61" i="1"/>
  <c r="AT61" i="1"/>
  <c r="AU61" i="1"/>
  <c r="AV61" i="1"/>
  <c r="AW61" i="1"/>
  <c r="AX61" i="1"/>
  <c r="F62" i="1"/>
  <c r="G62" i="1"/>
  <c r="I62" i="1" s="1"/>
  <c r="P62" i="1"/>
  <c r="O62" i="1" s="1"/>
  <c r="R62" i="1" s="1"/>
  <c r="T62" i="1"/>
  <c r="AD62" i="1"/>
  <c r="AC62" i="1" s="1"/>
  <c r="AE62" i="1" s="1"/>
  <c r="AI62" i="1"/>
  <c r="AH62" i="1" s="1"/>
  <c r="AJ62" i="1"/>
  <c r="AM62" i="1"/>
  <c r="AL62" i="1" s="1"/>
  <c r="AN62" i="1" s="1"/>
  <c r="AP62" i="1"/>
  <c r="AO62" i="1" s="1"/>
  <c r="AT62" i="1"/>
  <c r="AS62" i="1" s="1"/>
  <c r="AV62" i="1"/>
  <c r="AU62" i="1" s="1"/>
  <c r="AX62" i="1"/>
  <c r="AW62" i="1" s="1"/>
  <c r="G63" i="1"/>
  <c r="F63" i="1" s="1"/>
  <c r="P63" i="1"/>
  <c r="O63" i="1" s="1"/>
  <c r="Q63" i="1" s="1"/>
  <c r="T63" i="1"/>
  <c r="S63" i="1" s="1"/>
  <c r="AD63" i="1"/>
  <c r="AC63" i="1" s="1"/>
  <c r="AE63" i="1" s="1"/>
  <c r="AI63" i="1"/>
  <c r="AH63" i="1" s="1"/>
  <c r="AJ63" i="1"/>
  <c r="AM63" i="1"/>
  <c r="AL63" i="1" s="1"/>
  <c r="AN63" i="1" s="1"/>
  <c r="AP63" i="1"/>
  <c r="AO63" i="1" s="1"/>
  <c r="AT63" i="1"/>
  <c r="AS63" i="1" s="1"/>
  <c r="AV63" i="1"/>
  <c r="AU63" i="1" s="1"/>
  <c r="AX63" i="1"/>
  <c r="AW63" i="1" s="1"/>
  <c r="G64" i="1"/>
  <c r="F64" i="1" s="1"/>
  <c r="I64" i="1"/>
  <c r="K64" i="1" s="1"/>
  <c r="P64" i="1"/>
  <c r="O64" i="1" s="1"/>
  <c r="R64" i="1" s="1"/>
  <c r="Q64" i="1"/>
  <c r="T64" i="1"/>
  <c r="S64" i="1" s="1"/>
  <c r="AC64" i="1"/>
  <c r="AE64" i="1" s="1"/>
  <c r="AD64" i="1"/>
  <c r="AH64" i="1"/>
  <c r="AI64" i="1"/>
  <c r="AJ64" i="1"/>
  <c r="AM64" i="1"/>
  <c r="AL64" i="1" s="1"/>
  <c r="AN64" i="1" s="1"/>
  <c r="AO64" i="1"/>
  <c r="AR64" i="1" s="1"/>
  <c r="AP64" i="1"/>
  <c r="AT64" i="1"/>
  <c r="AS64" i="1" s="1"/>
  <c r="AV64" i="1"/>
  <c r="AU64" i="1" s="1"/>
  <c r="AX64" i="1"/>
  <c r="AW64" i="1" s="1"/>
  <c r="G65" i="1"/>
  <c r="I65" i="1" s="1"/>
  <c r="P65" i="1"/>
  <c r="O65" i="1" s="1"/>
  <c r="Q65" i="1" s="1"/>
  <c r="R65" i="1"/>
  <c r="T65" i="1"/>
  <c r="S65" i="1" s="1"/>
  <c r="V65" i="1"/>
  <c r="U65" i="1" s="1"/>
  <c r="AD65" i="1"/>
  <c r="AC65" i="1" s="1"/>
  <c r="AE65" i="1" s="1"/>
  <c r="AI65" i="1"/>
  <c r="AH65" i="1" s="1"/>
  <c r="AJ65" i="1"/>
  <c r="AM65" i="1"/>
  <c r="AL65" i="1" s="1"/>
  <c r="AN65" i="1" s="1"/>
  <c r="AP65" i="1"/>
  <c r="AO65" i="1" s="1"/>
  <c r="AS65" i="1"/>
  <c r="AT65" i="1"/>
  <c r="AU65" i="1"/>
  <c r="AV65" i="1"/>
  <c r="AW65" i="1"/>
  <c r="AX65" i="1"/>
  <c r="F66" i="1"/>
  <c r="G66" i="1"/>
  <c r="I66" i="1" s="1"/>
  <c r="P66" i="1"/>
  <c r="O66" i="1" s="1"/>
  <c r="Q66" i="1" s="1"/>
  <c r="T66" i="1"/>
  <c r="S66" i="1" s="1"/>
  <c r="AC66" i="1"/>
  <c r="AE66" i="1" s="1"/>
  <c r="AD66" i="1"/>
  <c r="AH66" i="1"/>
  <c r="AI66" i="1"/>
  <c r="AJ66" i="1"/>
  <c r="AM66" i="1"/>
  <c r="AL66" i="1" s="1"/>
  <c r="AN66" i="1" s="1"/>
  <c r="AO66" i="1"/>
  <c r="AR66" i="1" s="1"/>
  <c r="AP66" i="1"/>
  <c r="AT66" i="1"/>
  <c r="AS66" i="1" s="1"/>
  <c r="AV66" i="1"/>
  <c r="AU66" i="1" s="1"/>
  <c r="AX66" i="1"/>
  <c r="AW66" i="1" s="1"/>
  <c r="G67" i="1"/>
  <c r="F67" i="1" s="1"/>
  <c r="I67" i="1"/>
  <c r="K67" i="1" s="1"/>
  <c r="P67" i="1"/>
  <c r="O67" i="1" s="1"/>
  <c r="Q67" i="1" s="1"/>
  <c r="T67" i="1"/>
  <c r="S67" i="1" s="1"/>
  <c r="AD67" i="1"/>
  <c r="AC67" i="1" s="1"/>
  <c r="AI67" i="1"/>
  <c r="AH67" i="1" s="1"/>
  <c r="AJ67" i="1"/>
  <c r="AM67" i="1"/>
  <c r="AL67" i="1" s="1"/>
  <c r="AN67" i="1" s="1"/>
  <c r="AP67" i="1"/>
  <c r="AO67" i="1" s="1"/>
  <c r="AT67" i="1"/>
  <c r="AS67" i="1" s="1"/>
  <c r="AV67" i="1"/>
  <c r="AU67" i="1" s="1"/>
  <c r="AX67" i="1"/>
  <c r="AW67" i="1" s="1"/>
  <c r="G68" i="1"/>
  <c r="I68" i="1" s="1"/>
  <c r="P68" i="1"/>
  <c r="O68" i="1" s="1"/>
  <c r="R68" i="1" s="1"/>
  <c r="Q68" i="1"/>
  <c r="T68" i="1"/>
  <c r="S68" i="1" s="1"/>
  <c r="AC68" i="1"/>
  <c r="AD68" i="1"/>
  <c r="AH68" i="1"/>
  <c r="AI68" i="1"/>
  <c r="AJ68" i="1"/>
  <c r="AM68" i="1"/>
  <c r="AL68" i="1" s="1"/>
  <c r="AN68" i="1" s="1"/>
  <c r="AO68" i="1"/>
  <c r="AR68" i="1" s="1"/>
  <c r="AP68" i="1"/>
  <c r="AQ68" i="1"/>
  <c r="AT68" i="1"/>
  <c r="AS68" i="1" s="1"/>
  <c r="AV68" i="1"/>
  <c r="AU68" i="1" s="1"/>
  <c r="AX68" i="1"/>
  <c r="AW68" i="1" s="1"/>
  <c r="G69" i="1"/>
  <c r="I69" i="1" s="1"/>
  <c r="P69" i="1"/>
  <c r="O69" i="1" s="1"/>
  <c r="R69" i="1" s="1"/>
  <c r="Q69" i="1"/>
  <c r="T69" i="1"/>
  <c r="S69" i="1" s="1"/>
  <c r="AD69" i="1"/>
  <c r="AC69" i="1" s="1"/>
  <c r="AI69" i="1"/>
  <c r="AH69" i="1" s="1"/>
  <c r="AJ69" i="1"/>
  <c r="AM69" i="1"/>
  <c r="AL69" i="1" s="1"/>
  <c r="AN69" i="1" s="1"/>
  <c r="AP69" i="1"/>
  <c r="AO69" i="1" s="1"/>
  <c r="AR69" i="1" s="1"/>
  <c r="AT69" i="1"/>
  <c r="AS69" i="1" s="1"/>
  <c r="AV69" i="1"/>
  <c r="AU69" i="1" s="1"/>
  <c r="AX69" i="1"/>
  <c r="AW69" i="1" s="1"/>
  <c r="G70" i="1"/>
  <c r="I70" i="1" s="1"/>
  <c r="P70" i="1"/>
  <c r="O70" i="1" s="1"/>
  <c r="Q70" i="1" s="1"/>
  <c r="R70" i="1"/>
  <c r="T70" i="1"/>
  <c r="S70" i="1" s="1"/>
  <c r="AD70" i="1"/>
  <c r="AC70" i="1" s="1"/>
  <c r="AE70" i="1" s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G71" i="1"/>
  <c r="O71" i="1"/>
  <c r="P71" i="1"/>
  <c r="S71" i="1"/>
  <c r="T71" i="1"/>
  <c r="V71" i="1" s="1"/>
  <c r="U71" i="1" s="1"/>
  <c r="AA71" i="1" s="1"/>
  <c r="W71" i="1"/>
  <c r="AD71" i="1"/>
  <c r="AC71" i="1" s="1"/>
  <c r="AE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W71" i="1"/>
  <c r="AX71" i="1"/>
  <c r="G72" i="1"/>
  <c r="P72" i="1"/>
  <c r="O72" i="1" s="1"/>
  <c r="T72" i="1"/>
  <c r="V72" i="1" s="1"/>
  <c r="U72" i="1" s="1"/>
  <c r="W72" i="1" s="1"/>
  <c r="AD72" i="1"/>
  <c r="AC72" i="1" s="1"/>
  <c r="AG72" i="1" s="1"/>
  <c r="AF72" i="1"/>
  <c r="AI72" i="1"/>
  <c r="AH72" i="1" s="1"/>
  <c r="AJ72" i="1"/>
  <c r="AM72" i="1"/>
  <c r="AL72" i="1" s="1"/>
  <c r="AN72" i="1"/>
  <c r="AP72" i="1"/>
  <c r="AO72" i="1" s="1"/>
  <c r="AQ72" i="1" s="1"/>
  <c r="AT72" i="1"/>
  <c r="AS72" i="1" s="1"/>
  <c r="AV72" i="1"/>
  <c r="AU72" i="1" s="1"/>
  <c r="AW72" i="1"/>
  <c r="AX72" i="1"/>
  <c r="G73" i="1"/>
  <c r="P73" i="1"/>
  <c r="O73" i="1" s="1"/>
  <c r="T73" i="1"/>
  <c r="V73" i="1" s="1"/>
  <c r="U73" i="1" s="1"/>
  <c r="X73" i="1" s="1"/>
  <c r="AD73" i="1"/>
  <c r="AC73" i="1" s="1"/>
  <c r="AG73" i="1" s="1"/>
  <c r="AI73" i="1"/>
  <c r="AH73" i="1" s="1"/>
  <c r="AJ73" i="1"/>
  <c r="AM73" i="1"/>
  <c r="AL73" i="1" s="1"/>
  <c r="AN73" i="1"/>
  <c r="AP73" i="1"/>
  <c r="AO73" i="1" s="1"/>
  <c r="AQ73" i="1" s="1"/>
  <c r="AT73" i="1"/>
  <c r="AS73" i="1" s="1"/>
  <c r="AV73" i="1"/>
  <c r="AU73" i="1" s="1"/>
  <c r="AW73" i="1"/>
  <c r="AX73" i="1"/>
  <c r="G74" i="1"/>
  <c r="P74" i="1"/>
  <c r="O74" i="1" s="1"/>
  <c r="T74" i="1"/>
  <c r="V74" i="1" s="1"/>
  <c r="U74" i="1" s="1"/>
  <c r="W74" i="1" s="1"/>
  <c r="AD74" i="1"/>
  <c r="AC74" i="1" s="1"/>
  <c r="AG74" i="1" s="1"/>
  <c r="AI74" i="1"/>
  <c r="AH74" i="1" s="1"/>
  <c r="AJ74" i="1"/>
  <c r="AM74" i="1"/>
  <c r="AL74" i="1" s="1"/>
  <c r="AN74" i="1" s="1"/>
  <c r="AP74" i="1"/>
  <c r="AO74" i="1" s="1"/>
  <c r="AS74" i="1"/>
  <c r="AT74" i="1"/>
  <c r="AV74" i="1"/>
  <c r="AU74" i="1" s="1"/>
  <c r="AX74" i="1"/>
  <c r="AW74" i="1" s="1"/>
  <c r="G75" i="1"/>
  <c r="P75" i="1"/>
  <c r="O75" i="1" s="1"/>
  <c r="T75" i="1"/>
  <c r="V75" i="1" s="1"/>
  <c r="U75" i="1" s="1"/>
  <c r="W75" i="1" s="1"/>
  <c r="AD75" i="1"/>
  <c r="AC75" i="1" s="1"/>
  <c r="AG75" i="1" s="1"/>
  <c r="AF75" i="1"/>
  <c r="AI75" i="1"/>
  <c r="AH75" i="1" s="1"/>
  <c r="AJ75" i="1"/>
  <c r="AM75" i="1"/>
  <c r="AL75" i="1" s="1"/>
  <c r="AN75" i="1" s="1"/>
  <c r="AP75" i="1"/>
  <c r="AO75" i="1" s="1"/>
  <c r="AT75" i="1"/>
  <c r="AS75" i="1" s="1"/>
  <c r="AV75" i="1"/>
  <c r="AU75" i="1" s="1"/>
  <c r="AX75" i="1"/>
  <c r="AW75" i="1" s="1"/>
  <c r="G76" i="1"/>
  <c r="I76" i="1" s="1"/>
  <c r="M76" i="1" s="1"/>
  <c r="H76" i="1"/>
  <c r="N76" i="1"/>
  <c r="P76" i="1"/>
  <c r="O76" i="1" s="1"/>
  <c r="T76" i="1"/>
  <c r="V76" i="1" s="1"/>
  <c r="U76" i="1" s="1"/>
  <c r="Z76" i="1" s="1"/>
  <c r="AD76" i="1"/>
  <c r="AC76" i="1" s="1"/>
  <c r="AE76" i="1" s="1"/>
  <c r="AI76" i="1"/>
  <c r="AH76" i="1" s="1"/>
  <c r="AJ76" i="1"/>
  <c r="AM76" i="1"/>
  <c r="AL76" i="1" s="1"/>
  <c r="AN76" i="1"/>
  <c r="AP76" i="1"/>
  <c r="AO76" i="1" s="1"/>
  <c r="AT76" i="1"/>
  <c r="AS76" i="1" s="1"/>
  <c r="AV76" i="1"/>
  <c r="AU76" i="1" s="1"/>
  <c r="AW76" i="1"/>
  <c r="AX76" i="1"/>
  <c r="G77" i="1"/>
  <c r="I77" i="1" s="1"/>
  <c r="M77" i="1" s="1"/>
  <c r="P77" i="1"/>
  <c r="O77" i="1" s="1"/>
  <c r="T77" i="1"/>
  <c r="V77" i="1" s="1"/>
  <c r="U77" i="1" s="1"/>
  <c r="Z77" i="1" s="1"/>
  <c r="AD77" i="1"/>
  <c r="AC77" i="1" s="1"/>
  <c r="AE77" i="1" s="1"/>
  <c r="AI77" i="1"/>
  <c r="AH77" i="1" s="1"/>
  <c r="AJ77" i="1"/>
  <c r="AM77" i="1"/>
  <c r="AL77" i="1" s="1"/>
  <c r="AN77" i="1" s="1"/>
  <c r="AP77" i="1"/>
  <c r="AO77" i="1" s="1"/>
  <c r="AT77" i="1"/>
  <c r="AS77" i="1" s="1"/>
  <c r="AV77" i="1"/>
  <c r="AU77" i="1" s="1"/>
  <c r="AX77" i="1"/>
  <c r="AW77" i="1" s="1"/>
  <c r="G78" i="1"/>
  <c r="I78" i="1" s="1"/>
  <c r="M78" i="1" s="1"/>
  <c r="H78" i="1"/>
  <c r="J78" i="1"/>
  <c r="L78" i="1"/>
  <c r="N78" i="1"/>
  <c r="O78" i="1"/>
  <c r="P78" i="1"/>
  <c r="S78" i="1"/>
  <c r="T78" i="1"/>
  <c r="V78" i="1" s="1"/>
  <c r="U78" i="1" s="1"/>
  <c r="X78" i="1"/>
  <c r="Z78" i="1"/>
  <c r="AD78" i="1"/>
  <c r="AC78" i="1" s="1"/>
  <c r="AE78" i="1" s="1"/>
  <c r="AI78" i="1"/>
  <c r="AH78" i="1" s="1"/>
  <c r="AJ78" i="1"/>
  <c r="AM78" i="1"/>
  <c r="AL78" i="1" s="1"/>
  <c r="AN78" i="1"/>
  <c r="AP78" i="1"/>
  <c r="AO78" i="1" s="1"/>
  <c r="AT78" i="1"/>
  <c r="AS78" i="1" s="1"/>
  <c r="AV78" i="1"/>
  <c r="AU78" i="1" s="1"/>
  <c r="AW78" i="1"/>
  <c r="AX78" i="1"/>
  <c r="G79" i="1"/>
  <c r="I79" i="1" s="1"/>
  <c r="M79" i="1" s="1"/>
  <c r="P79" i="1"/>
  <c r="O79" i="1" s="1"/>
  <c r="Q79" i="1" s="1"/>
  <c r="T79" i="1"/>
  <c r="V79" i="1" s="1"/>
  <c r="U79" i="1" s="1"/>
  <c r="W79" i="1" s="1"/>
  <c r="AD79" i="1"/>
  <c r="AC79" i="1" s="1"/>
  <c r="AE79" i="1" s="1"/>
  <c r="AI79" i="1"/>
  <c r="AH79" i="1" s="1"/>
  <c r="AJ79" i="1"/>
  <c r="AM79" i="1"/>
  <c r="AL79" i="1" s="1"/>
  <c r="AN79" i="1" s="1"/>
  <c r="AO79" i="1"/>
  <c r="AQ79" i="1" s="1"/>
  <c r="AP79" i="1"/>
  <c r="AS79" i="1"/>
  <c r="AT79" i="1"/>
  <c r="AV79" i="1"/>
  <c r="AU79" i="1" s="1"/>
  <c r="AX79" i="1"/>
  <c r="AW79" i="1" s="1"/>
  <c r="G80" i="1"/>
  <c r="P80" i="1"/>
  <c r="O80" i="1" s="1"/>
  <c r="Q80" i="1" s="1"/>
  <c r="T80" i="1"/>
  <c r="V80" i="1" s="1"/>
  <c r="U80" i="1" s="1"/>
  <c r="W80" i="1" s="1"/>
  <c r="AD80" i="1"/>
  <c r="AC80" i="1" s="1"/>
  <c r="AE80" i="1" s="1"/>
  <c r="AI80" i="1"/>
  <c r="AH80" i="1" s="1"/>
  <c r="AJ80" i="1"/>
  <c r="AM80" i="1"/>
  <c r="AL80" i="1" s="1"/>
  <c r="AN80" i="1" s="1"/>
  <c r="AP80" i="1"/>
  <c r="AO80" i="1" s="1"/>
  <c r="AQ80" i="1" s="1"/>
  <c r="AT80" i="1"/>
  <c r="AS80" i="1" s="1"/>
  <c r="AV80" i="1"/>
  <c r="AU80" i="1" s="1"/>
  <c r="AX80" i="1"/>
  <c r="AW80" i="1" s="1"/>
  <c r="G81" i="1"/>
  <c r="O81" i="1"/>
  <c r="Q81" i="1" s="1"/>
  <c r="P81" i="1"/>
  <c r="T81" i="1"/>
  <c r="V81" i="1" s="1"/>
  <c r="U81" i="1" s="1"/>
  <c r="W81" i="1" s="1"/>
  <c r="AD81" i="1"/>
  <c r="AC81" i="1" s="1"/>
  <c r="AE81" i="1" s="1"/>
  <c r="AH81" i="1"/>
  <c r="AI81" i="1"/>
  <c r="AJ81" i="1"/>
  <c r="AM81" i="1"/>
  <c r="AL81" i="1" s="1"/>
  <c r="AN81" i="1"/>
  <c r="AP81" i="1"/>
  <c r="AO81" i="1" s="1"/>
  <c r="AS81" i="1"/>
  <c r="AT81" i="1"/>
  <c r="AV81" i="1"/>
  <c r="AU81" i="1" s="1"/>
  <c r="AX81" i="1"/>
  <c r="AW81" i="1" s="1"/>
  <c r="G82" i="1"/>
  <c r="P82" i="1"/>
  <c r="O82" i="1" s="1"/>
  <c r="Q82" i="1" s="1"/>
  <c r="T82" i="1"/>
  <c r="V82" i="1" s="1"/>
  <c r="U82" i="1" s="1"/>
  <c r="X82" i="1" s="1"/>
  <c r="AB82" i="1"/>
  <c r="AD82" i="1"/>
  <c r="AC82" i="1" s="1"/>
  <c r="AE82" i="1" s="1"/>
  <c r="AH82" i="1"/>
  <c r="AI82" i="1"/>
  <c r="AJ82" i="1"/>
  <c r="AM82" i="1"/>
  <c r="AL82" i="1" s="1"/>
  <c r="AN82" i="1"/>
  <c r="AP82" i="1"/>
  <c r="AO82" i="1" s="1"/>
  <c r="AS82" i="1"/>
  <c r="AT82" i="1"/>
  <c r="AV82" i="1"/>
  <c r="AU82" i="1" s="1"/>
  <c r="AX82" i="1"/>
  <c r="AW82" i="1" s="1"/>
  <c r="G83" i="1"/>
  <c r="P83" i="1"/>
  <c r="O83" i="1" s="1"/>
  <c r="Q83" i="1" s="1"/>
  <c r="T83" i="1"/>
  <c r="V83" i="1" s="1"/>
  <c r="U83" i="1" s="1"/>
  <c r="W83" i="1" s="1"/>
  <c r="AD83" i="1"/>
  <c r="AC83" i="1" s="1"/>
  <c r="AF83" i="1" s="1"/>
  <c r="AI83" i="1"/>
  <c r="AH83" i="1" s="1"/>
  <c r="AJ83" i="1"/>
  <c r="AM83" i="1"/>
  <c r="AL83" i="1" s="1"/>
  <c r="AN83" i="1" s="1"/>
  <c r="AP83" i="1"/>
  <c r="AO83" i="1" s="1"/>
  <c r="AQ83" i="1" s="1"/>
  <c r="AT83" i="1"/>
  <c r="AS83" i="1" s="1"/>
  <c r="AV83" i="1"/>
  <c r="AU83" i="1" s="1"/>
  <c r="AX83" i="1"/>
  <c r="AW83" i="1" s="1"/>
  <c r="G84" i="1"/>
  <c r="I84" i="1" s="1"/>
  <c r="P84" i="1"/>
  <c r="O84" i="1" s="1"/>
  <c r="Q84" i="1" s="1"/>
  <c r="T84" i="1"/>
  <c r="V84" i="1" s="1"/>
  <c r="U84" i="1" s="1"/>
  <c r="AD84" i="1"/>
  <c r="AC84" i="1" s="1"/>
  <c r="AF84" i="1" s="1"/>
  <c r="AI84" i="1"/>
  <c r="AH84" i="1" s="1"/>
  <c r="AJ84" i="1"/>
  <c r="AM84" i="1"/>
  <c r="AL84" i="1" s="1"/>
  <c r="AN84" i="1" s="1"/>
  <c r="AP84" i="1"/>
  <c r="AO84" i="1" s="1"/>
  <c r="AQ84" i="1" s="1"/>
  <c r="AT84" i="1"/>
  <c r="AS84" i="1" s="1"/>
  <c r="AV84" i="1"/>
  <c r="AU84" i="1" s="1"/>
  <c r="AX84" i="1"/>
  <c r="AW84" i="1" s="1"/>
  <c r="G85" i="1"/>
  <c r="P85" i="1"/>
  <c r="O85" i="1" s="1"/>
  <c r="Q85" i="1" s="1"/>
  <c r="T85" i="1"/>
  <c r="S85" i="1" s="1"/>
  <c r="AD85" i="1"/>
  <c r="AC85" i="1" s="1"/>
  <c r="AI85" i="1"/>
  <c r="AH85" i="1" s="1"/>
  <c r="AJ85" i="1"/>
  <c r="AM85" i="1"/>
  <c r="AL85" i="1" s="1"/>
  <c r="AN85" i="1" s="1"/>
  <c r="AP85" i="1"/>
  <c r="AO85" i="1" s="1"/>
  <c r="AT85" i="1"/>
  <c r="AS85" i="1" s="1"/>
  <c r="AV85" i="1"/>
  <c r="AU85" i="1" s="1"/>
  <c r="AX85" i="1"/>
  <c r="AW85" i="1" s="1"/>
  <c r="G86" i="1"/>
  <c r="I86" i="1" s="1"/>
  <c r="P86" i="1"/>
  <c r="O86" i="1" s="1"/>
  <c r="S86" i="1"/>
  <c r="T86" i="1"/>
  <c r="V86" i="1"/>
  <c r="U86" i="1" s="1"/>
  <c r="AD86" i="1"/>
  <c r="AC86" i="1" s="1"/>
  <c r="AH86" i="1"/>
  <c r="AI86" i="1"/>
  <c r="AJ86" i="1"/>
  <c r="AM86" i="1"/>
  <c r="AL86" i="1" s="1"/>
  <c r="AN86" i="1" s="1"/>
  <c r="AO86" i="1"/>
  <c r="AR86" i="1" s="1"/>
  <c r="AP86" i="1"/>
  <c r="AQ86" i="1"/>
  <c r="AT86" i="1"/>
  <c r="AS86" i="1" s="1"/>
  <c r="AV86" i="1"/>
  <c r="AU86" i="1" s="1"/>
  <c r="AX86" i="1"/>
  <c r="AW86" i="1" s="1"/>
  <c r="G87" i="1"/>
  <c r="P87" i="1"/>
  <c r="O87" i="1" s="1"/>
  <c r="T87" i="1"/>
  <c r="V87" i="1" s="1"/>
  <c r="U87" i="1" s="1"/>
  <c r="AD87" i="1"/>
  <c r="AC87" i="1" s="1"/>
  <c r="AI87" i="1"/>
  <c r="AH87" i="1" s="1"/>
  <c r="AJ87" i="1"/>
  <c r="AM87" i="1"/>
  <c r="AL87" i="1" s="1"/>
  <c r="AN87" i="1" s="1"/>
  <c r="AP87" i="1"/>
  <c r="AO87" i="1" s="1"/>
  <c r="AT87" i="1"/>
  <c r="AS87" i="1" s="1"/>
  <c r="AV87" i="1"/>
  <c r="AU87" i="1" s="1"/>
  <c r="AX87" i="1"/>
  <c r="AW87" i="1" s="1"/>
  <c r="G88" i="1"/>
  <c r="I88" i="1" s="1"/>
  <c r="P88" i="1"/>
  <c r="O88" i="1" s="1"/>
  <c r="T88" i="1"/>
  <c r="AD88" i="1"/>
  <c r="AC88" i="1" s="1"/>
  <c r="AI88" i="1"/>
  <c r="AH88" i="1" s="1"/>
  <c r="AJ88" i="1"/>
  <c r="AM88" i="1"/>
  <c r="AL88" i="1" s="1"/>
  <c r="AN88" i="1" s="1"/>
  <c r="AP88" i="1"/>
  <c r="AO88" i="1" s="1"/>
  <c r="AQ88" i="1" s="1"/>
  <c r="AT88" i="1"/>
  <c r="AS88" i="1" s="1"/>
  <c r="AV88" i="1"/>
  <c r="AU88" i="1" s="1"/>
  <c r="AX88" i="1"/>
  <c r="AW88" i="1" s="1"/>
  <c r="G89" i="1"/>
  <c r="P89" i="1"/>
  <c r="O89" i="1" s="1"/>
  <c r="Q89" i="1" s="1"/>
  <c r="T89" i="1"/>
  <c r="S89" i="1" s="1"/>
  <c r="AD89" i="1"/>
  <c r="AC89" i="1" s="1"/>
  <c r="AI89" i="1"/>
  <c r="AH89" i="1" s="1"/>
  <c r="AJ89" i="1"/>
  <c r="AM89" i="1"/>
  <c r="AL89" i="1" s="1"/>
  <c r="AN89" i="1" s="1"/>
  <c r="AP89" i="1"/>
  <c r="AO89" i="1" s="1"/>
  <c r="AT89" i="1"/>
  <c r="AS89" i="1" s="1"/>
  <c r="AV89" i="1"/>
  <c r="AU89" i="1" s="1"/>
  <c r="AX89" i="1"/>
  <c r="AW89" i="1" s="1"/>
  <c r="G90" i="1"/>
  <c r="I90" i="1" s="1"/>
  <c r="P90" i="1"/>
  <c r="O90" i="1" s="1"/>
  <c r="S90" i="1"/>
  <c r="T90" i="1"/>
  <c r="V90" i="1"/>
  <c r="U90" i="1" s="1"/>
  <c r="AD90" i="1"/>
  <c r="AC90" i="1" s="1"/>
  <c r="AH90" i="1"/>
  <c r="AI90" i="1"/>
  <c r="AJ90" i="1"/>
  <c r="AM90" i="1"/>
  <c r="AL90" i="1" s="1"/>
  <c r="AN90" i="1" s="1"/>
  <c r="AO90" i="1"/>
  <c r="AR90" i="1" s="1"/>
  <c r="AP90" i="1"/>
  <c r="AQ90" i="1"/>
  <c r="AT90" i="1"/>
  <c r="AS90" i="1" s="1"/>
  <c r="AV90" i="1"/>
  <c r="AU90" i="1" s="1"/>
  <c r="AX90" i="1"/>
  <c r="AW90" i="1" s="1"/>
  <c r="G91" i="1"/>
  <c r="P91" i="1"/>
  <c r="O91" i="1" s="1"/>
  <c r="T91" i="1"/>
  <c r="V91" i="1" s="1"/>
  <c r="U91" i="1" s="1"/>
  <c r="AD91" i="1"/>
  <c r="AC91" i="1" s="1"/>
  <c r="AI91" i="1"/>
  <c r="AH91" i="1" s="1"/>
  <c r="AJ91" i="1"/>
  <c r="AM91" i="1"/>
  <c r="AL91" i="1" s="1"/>
  <c r="AN91" i="1" s="1"/>
  <c r="AP91" i="1"/>
  <c r="AO91" i="1" s="1"/>
  <c r="AT91" i="1"/>
  <c r="AS91" i="1" s="1"/>
  <c r="AV91" i="1"/>
  <c r="AU91" i="1" s="1"/>
  <c r="AX91" i="1"/>
  <c r="AW91" i="1" s="1"/>
  <c r="G92" i="1"/>
  <c r="I92" i="1" s="1"/>
  <c r="P92" i="1"/>
  <c r="O92" i="1" s="1"/>
  <c r="T92" i="1"/>
  <c r="AD92" i="1"/>
  <c r="AC92" i="1" s="1"/>
  <c r="AI92" i="1"/>
  <c r="AH92" i="1" s="1"/>
  <c r="AJ92" i="1"/>
  <c r="AM92" i="1"/>
  <c r="AL92" i="1" s="1"/>
  <c r="AN92" i="1" s="1"/>
  <c r="AP92" i="1"/>
  <c r="AO92" i="1" s="1"/>
  <c r="AQ92" i="1" s="1"/>
  <c r="AT92" i="1"/>
  <c r="AS92" i="1" s="1"/>
  <c r="AV92" i="1"/>
  <c r="AU92" i="1" s="1"/>
  <c r="AX92" i="1"/>
  <c r="AW92" i="1" s="1"/>
  <c r="G93" i="1"/>
  <c r="P93" i="1"/>
  <c r="O93" i="1" s="1"/>
  <c r="Q93" i="1" s="1"/>
  <c r="T93" i="1"/>
  <c r="S93" i="1" s="1"/>
  <c r="AD93" i="1"/>
  <c r="AC93" i="1" s="1"/>
  <c r="AI93" i="1"/>
  <c r="AH93" i="1" s="1"/>
  <c r="AJ93" i="1"/>
  <c r="AM93" i="1"/>
  <c r="AL93" i="1" s="1"/>
  <c r="AN93" i="1" s="1"/>
  <c r="AP93" i="1"/>
  <c r="AO93" i="1" s="1"/>
  <c r="AT93" i="1"/>
  <c r="AS93" i="1" s="1"/>
  <c r="AV93" i="1"/>
  <c r="AU93" i="1" s="1"/>
  <c r="AX93" i="1"/>
  <c r="AW93" i="1" s="1"/>
  <c r="G94" i="1"/>
  <c r="I94" i="1" s="1"/>
  <c r="P94" i="1"/>
  <c r="O94" i="1" s="1"/>
  <c r="S94" i="1"/>
  <c r="T94" i="1"/>
  <c r="V94" i="1"/>
  <c r="U94" i="1" s="1"/>
  <c r="AD94" i="1"/>
  <c r="AC94" i="1" s="1"/>
  <c r="AH94" i="1"/>
  <c r="AI94" i="1"/>
  <c r="AJ94" i="1"/>
  <c r="AM94" i="1"/>
  <c r="AL94" i="1" s="1"/>
  <c r="AN94" i="1" s="1"/>
  <c r="AO94" i="1"/>
  <c r="AR94" i="1" s="1"/>
  <c r="AP94" i="1"/>
  <c r="AQ94" i="1"/>
  <c r="AT94" i="1"/>
  <c r="AS94" i="1" s="1"/>
  <c r="AV94" i="1"/>
  <c r="AU94" i="1" s="1"/>
  <c r="AX94" i="1"/>
  <c r="AW94" i="1" s="1"/>
  <c r="G95" i="1"/>
  <c r="P95" i="1"/>
  <c r="O95" i="1" s="1"/>
  <c r="T95" i="1"/>
  <c r="V95" i="1" s="1"/>
  <c r="U95" i="1" s="1"/>
  <c r="AD95" i="1"/>
  <c r="AC95" i="1" s="1"/>
  <c r="AI95" i="1"/>
  <c r="AH95" i="1" s="1"/>
  <c r="AJ95" i="1"/>
  <c r="AM95" i="1"/>
  <c r="AL95" i="1" s="1"/>
  <c r="AN95" i="1" s="1"/>
  <c r="AP95" i="1"/>
  <c r="AO95" i="1" s="1"/>
  <c r="AT95" i="1"/>
  <c r="AS95" i="1" s="1"/>
  <c r="AV95" i="1"/>
  <c r="AU95" i="1" s="1"/>
  <c r="AX95" i="1"/>
  <c r="AW95" i="1" s="1"/>
  <c r="G96" i="1"/>
  <c r="I96" i="1" s="1"/>
  <c r="P96" i="1"/>
  <c r="O96" i="1" s="1"/>
  <c r="T96" i="1"/>
  <c r="S96" i="1" s="1"/>
  <c r="AD96" i="1"/>
  <c r="AC96" i="1" s="1"/>
  <c r="AI96" i="1"/>
  <c r="AH96" i="1" s="1"/>
  <c r="AJ96" i="1"/>
  <c r="AM96" i="1"/>
  <c r="AL96" i="1" s="1"/>
  <c r="AN96" i="1" s="1"/>
  <c r="AP96" i="1"/>
  <c r="AO96" i="1" s="1"/>
  <c r="AQ96" i="1" s="1"/>
  <c r="AS96" i="1"/>
  <c r="AT96" i="1"/>
  <c r="AV96" i="1"/>
  <c r="AU96" i="1" s="1"/>
  <c r="AX96" i="1"/>
  <c r="AW96" i="1" s="1"/>
  <c r="G97" i="1"/>
  <c r="O97" i="1"/>
  <c r="Q97" i="1" s="1"/>
  <c r="P97" i="1"/>
  <c r="T97" i="1"/>
  <c r="S97" i="1" s="1"/>
  <c r="AD97" i="1"/>
  <c r="AC97" i="1" s="1"/>
  <c r="AI97" i="1"/>
  <c r="AH97" i="1" s="1"/>
  <c r="AJ97" i="1"/>
  <c r="AM97" i="1"/>
  <c r="AL97" i="1" s="1"/>
  <c r="AN97" i="1" s="1"/>
  <c r="AP97" i="1"/>
  <c r="AO97" i="1" s="1"/>
  <c r="AT97" i="1"/>
  <c r="AS97" i="1" s="1"/>
  <c r="AV97" i="1"/>
  <c r="AU97" i="1" s="1"/>
  <c r="AX97" i="1"/>
  <c r="AW97" i="1" s="1"/>
  <c r="G98" i="1"/>
  <c r="I98" i="1" s="1"/>
  <c r="P98" i="1"/>
  <c r="O98" i="1" s="1"/>
  <c r="S98" i="1"/>
  <c r="T98" i="1"/>
  <c r="V98" i="1"/>
  <c r="U98" i="1" s="1"/>
  <c r="AD98" i="1"/>
  <c r="AC98" i="1" s="1"/>
  <c r="AI98" i="1"/>
  <c r="AH98" i="1" s="1"/>
  <c r="AJ98" i="1"/>
  <c r="AM98" i="1"/>
  <c r="AL98" i="1" s="1"/>
  <c r="AN98" i="1" s="1"/>
  <c r="AP98" i="1"/>
  <c r="AO98" i="1" s="1"/>
  <c r="AT98" i="1"/>
  <c r="AS98" i="1" s="1"/>
  <c r="AV98" i="1"/>
  <c r="AU98" i="1" s="1"/>
  <c r="AW98" i="1"/>
  <c r="AX98" i="1"/>
  <c r="G99" i="1"/>
  <c r="F99" i="1" s="1"/>
  <c r="P99" i="1"/>
  <c r="O99" i="1" s="1"/>
  <c r="R99" i="1" s="1"/>
  <c r="T99" i="1"/>
  <c r="V99" i="1" s="1"/>
  <c r="U99" i="1" s="1"/>
  <c r="AD99" i="1"/>
  <c r="AC99" i="1" s="1"/>
  <c r="AI99" i="1"/>
  <c r="AH99" i="1" s="1"/>
  <c r="AJ99" i="1"/>
  <c r="AM99" i="1"/>
  <c r="AL99" i="1" s="1"/>
  <c r="AN99" i="1" s="1"/>
  <c r="AO99" i="1"/>
  <c r="AQ99" i="1" s="1"/>
  <c r="AP99" i="1"/>
  <c r="AT99" i="1"/>
  <c r="AS99" i="1" s="1"/>
  <c r="AV99" i="1"/>
  <c r="AU99" i="1" s="1"/>
  <c r="AX99" i="1"/>
  <c r="AW99" i="1" s="1"/>
  <c r="G100" i="1"/>
  <c r="I100" i="1" s="1"/>
  <c r="P100" i="1"/>
  <c r="O100" i="1" s="1"/>
  <c r="R100" i="1" s="1"/>
  <c r="S100" i="1"/>
  <c r="T100" i="1"/>
  <c r="V100" i="1"/>
  <c r="U100" i="1" s="1"/>
  <c r="AD100" i="1"/>
  <c r="AC100" i="1" s="1"/>
  <c r="AI100" i="1"/>
  <c r="AH100" i="1" s="1"/>
  <c r="AJ100" i="1"/>
  <c r="AM100" i="1"/>
  <c r="AL100" i="1" s="1"/>
  <c r="AN100" i="1" s="1"/>
  <c r="AP100" i="1"/>
  <c r="AO100" i="1" s="1"/>
  <c r="AT100" i="1"/>
  <c r="AS100" i="1" s="1"/>
  <c r="AV100" i="1"/>
  <c r="AU100" i="1" s="1"/>
  <c r="AX100" i="1"/>
  <c r="AW100" i="1" s="1"/>
  <c r="G101" i="1"/>
  <c r="I101" i="1" s="1"/>
  <c r="P101" i="1"/>
  <c r="O101" i="1" s="1"/>
  <c r="Q101" i="1" s="1"/>
  <c r="T101" i="1"/>
  <c r="S101" i="1" s="1"/>
  <c r="AD101" i="1"/>
  <c r="AC101" i="1" s="1"/>
  <c r="AI101" i="1"/>
  <c r="AH101" i="1" s="1"/>
  <c r="AJ101" i="1"/>
  <c r="AM101" i="1"/>
  <c r="AL101" i="1" s="1"/>
  <c r="AN101" i="1" s="1"/>
  <c r="AO101" i="1"/>
  <c r="AP101" i="1"/>
  <c r="AT101" i="1"/>
  <c r="AS101" i="1" s="1"/>
  <c r="AV101" i="1"/>
  <c r="AU101" i="1" s="1"/>
  <c r="AX101" i="1"/>
  <c r="AW101" i="1" s="1"/>
  <c r="G102" i="1"/>
  <c r="I102" i="1" s="1"/>
  <c r="P102" i="1"/>
  <c r="O102" i="1" s="1"/>
  <c r="Q102" i="1" s="1"/>
  <c r="S102" i="1"/>
  <c r="T102" i="1"/>
  <c r="V102" i="1"/>
  <c r="U102" i="1" s="1"/>
  <c r="AD102" i="1"/>
  <c r="AC102" i="1" s="1"/>
  <c r="AI102" i="1"/>
  <c r="AH102" i="1" s="1"/>
  <c r="AJ102" i="1"/>
  <c r="AM102" i="1"/>
  <c r="AL102" i="1" s="1"/>
  <c r="AN102" i="1" s="1"/>
  <c r="AP102" i="1"/>
  <c r="AO102" i="1" s="1"/>
  <c r="AT102" i="1"/>
  <c r="AS102" i="1" s="1"/>
  <c r="AV102" i="1"/>
  <c r="AU102" i="1" s="1"/>
  <c r="AX102" i="1"/>
  <c r="AW102" i="1" s="1"/>
  <c r="G103" i="1"/>
  <c r="I103" i="1" s="1"/>
  <c r="P103" i="1"/>
  <c r="O103" i="1" s="1"/>
  <c r="R103" i="1" s="1"/>
  <c r="T103" i="1"/>
  <c r="V103" i="1" s="1"/>
  <c r="U103" i="1" s="1"/>
  <c r="AD103" i="1"/>
  <c r="AC103" i="1" s="1"/>
  <c r="AI103" i="1"/>
  <c r="AH103" i="1" s="1"/>
  <c r="AJ103" i="1"/>
  <c r="AM103" i="1"/>
  <c r="AL103" i="1" s="1"/>
  <c r="AN103" i="1" s="1"/>
  <c r="AO103" i="1"/>
  <c r="AQ103" i="1" s="1"/>
  <c r="AP103" i="1"/>
  <c r="AT103" i="1"/>
  <c r="AS103" i="1" s="1"/>
  <c r="AV103" i="1"/>
  <c r="AU103" i="1" s="1"/>
  <c r="AX103" i="1"/>
  <c r="AW103" i="1" s="1"/>
  <c r="G104" i="1"/>
  <c r="I104" i="1" s="1"/>
  <c r="P104" i="1"/>
  <c r="O104" i="1" s="1"/>
  <c r="R104" i="1" s="1"/>
  <c r="S104" i="1"/>
  <c r="T104" i="1"/>
  <c r="V104" i="1"/>
  <c r="U104" i="1" s="1"/>
  <c r="AD104" i="1"/>
  <c r="AC104" i="1" s="1"/>
  <c r="AI104" i="1"/>
  <c r="AH104" i="1" s="1"/>
  <c r="AJ104" i="1"/>
  <c r="AM104" i="1"/>
  <c r="AL104" i="1" s="1"/>
  <c r="AN104" i="1" s="1"/>
  <c r="AP104" i="1"/>
  <c r="AO104" i="1" s="1"/>
  <c r="AT104" i="1"/>
  <c r="AS104" i="1" s="1"/>
  <c r="AV104" i="1"/>
  <c r="AU104" i="1" s="1"/>
  <c r="AX104" i="1"/>
  <c r="AW104" i="1" s="1"/>
  <c r="G105" i="1"/>
  <c r="I105" i="1" s="1"/>
  <c r="P105" i="1"/>
  <c r="O105" i="1" s="1"/>
  <c r="R105" i="1" s="1"/>
  <c r="T105" i="1"/>
  <c r="S105" i="1" s="1"/>
  <c r="AD105" i="1"/>
  <c r="AC105" i="1" s="1"/>
  <c r="AI105" i="1"/>
  <c r="AH105" i="1" s="1"/>
  <c r="AJ105" i="1"/>
  <c r="AM105" i="1"/>
  <c r="AL105" i="1" s="1"/>
  <c r="AN105" i="1" s="1"/>
  <c r="AO105" i="1"/>
  <c r="AR105" i="1" s="1"/>
  <c r="AP105" i="1"/>
  <c r="AT105" i="1"/>
  <c r="AS105" i="1" s="1"/>
  <c r="AV105" i="1"/>
  <c r="AU105" i="1" s="1"/>
  <c r="AX105" i="1"/>
  <c r="AW105" i="1" s="1"/>
  <c r="G106" i="1"/>
  <c r="F106" i="1" s="1"/>
  <c r="O106" i="1"/>
  <c r="R106" i="1" s="1"/>
  <c r="P106" i="1"/>
  <c r="T106" i="1"/>
  <c r="S106" i="1" s="1"/>
  <c r="V106" i="1"/>
  <c r="U106" i="1" s="1"/>
  <c r="AD106" i="1"/>
  <c r="AC106" i="1" s="1"/>
  <c r="AI106" i="1"/>
  <c r="AH106" i="1" s="1"/>
  <c r="AJ106" i="1"/>
  <c r="AM106" i="1"/>
  <c r="AL106" i="1" s="1"/>
  <c r="AN106" i="1" s="1"/>
  <c r="AP106" i="1"/>
  <c r="AO106" i="1" s="1"/>
  <c r="AT106" i="1"/>
  <c r="AS106" i="1" s="1"/>
  <c r="AV106" i="1"/>
  <c r="AU106" i="1" s="1"/>
  <c r="AW106" i="1"/>
  <c r="AX106" i="1"/>
  <c r="G107" i="1"/>
  <c r="I107" i="1" s="1"/>
  <c r="P107" i="1"/>
  <c r="O107" i="1" s="1"/>
  <c r="Q107" i="1" s="1"/>
  <c r="T107" i="1"/>
  <c r="V107" i="1" s="1"/>
  <c r="U107" i="1" s="1"/>
  <c r="AD107" i="1"/>
  <c r="AC107" i="1" s="1"/>
  <c r="AI107" i="1"/>
  <c r="AH107" i="1" s="1"/>
  <c r="AJ107" i="1"/>
  <c r="AM107" i="1"/>
  <c r="AL107" i="1" s="1"/>
  <c r="AN107" i="1" s="1"/>
  <c r="AO107" i="1"/>
  <c r="AQ107" i="1" s="1"/>
  <c r="AP107" i="1"/>
  <c r="AT107" i="1"/>
  <c r="AS107" i="1" s="1"/>
  <c r="AV107" i="1"/>
  <c r="AU107" i="1" s="1"/>
  <c r="AX107" i="1"/>
  <c r="AW107" i="1" s="1"/>
  <c r="G108" i="1"/>
  <c r="F108" i="1" s="1"/>
  <c r="O108" i="1"/>
  <c r="Q108" i="1" s="1"/>
  <c r="P108" i="1"/>
  <c r="T108" i="1"/>
  <c r="S108" i="1" s="1"/>
  <c r="V108" i="1"/>
  <c r="U108" i="1" s="1"/>
  <c r="AD108" i="1"/>
  <c r="AC108" i="1" s="1"/>
  <c r="AI108" i="1"/>
  <c r="AH108" i="1" s="1"/>
  <c r="AJ108" i="1"/>
  <c r="AM108" i="1"/>
  <c r="AL108" i="1" s="1"/>
  <c r="AN108" i="1" s="1"/>
  <c r="AP108" i="1"/>
  <c r="AO108" i="1" s="1"/>
  <c r="AT108" i="1"/>
  <c r="AS108" i="1" s="1"/>
  <c r="AV108" i="1"/>
  <c r="AU108" i="1" s="1"/>
  <c r="AW108" i="1"/>
  <c r="AX108" i="1"/>
  <c r="G109" i="1"/>
  <c r="F109" i="1" s="1"/>
  <c r="P109" i="1"/>
  <c r="O109" i="1" s="1"/>
  <c r="R109" i="1" s="1"/>
  <c r="T109" i="1"/>
  <c r="S109" i="1" s="1"/>
  <c r="AD109" i="1"/>
  <c r="AC109" i="1" s="1"/>
  <c r="AI109" i="1"/>
  <c r="AH109" i="1" s="1"/>
  <c r="AJ109" i="1"/>
  <c r="AM109" i="1"/>
  <c r="AL109" i="1" s="1"/>
  <c r="AN109" i="1" s="1"/>
  <c r="AO109" i="1"/>
  <c r="AQ109" i="1" s="1"/>
  <c r="AP109" i="1"/>
  <c r="AR109" i="1"/>
  <c r="AT109" i="1"/>
  <c r="AS109" i="1" s="1"/>
  <c r="AV109" i="1"/>
  <c r="AU109" i="1" s="1"/>
  <c r="AX109" i="1"/>
  <c r="AW109" i="1" s="1"/>
  <c r="G110" i="1"/>
  <c r="F110" i="1" s="1"/>
  <c r="P110" i="1"/>
  <c r="O110" i="1" s="1"/>
  <c r="Q110" i="1" s="1"/>
  <c r="T110" i="1"/>
  <c r="V110" i="1" s="1"/>
  <c r="U110" i="1" s="1"/>
  <c r="AD110" i="1"/>
  <c r="AC110" i="1" s="1"/>
  <c r="AI110" i="1"/>
  <c r="AH110" i="1" s="1"/>
  <c r="AJ110" i="1"/>
  <c r="AM110" i="1"/>
  <c r="AL110" i="1" s="1"/>
  <c r="AN110" i="1" s="1"/>
  <c r="AP110" i="1"/>
  <c r="AO110" i="1" s="1"/>
  <c r="AS110" i="1"/>
  <c r="AT110" i="1"/>
  <c r="AV110" i="1"/>
  <c r="AU110" i="1" s="1"/>
  <c r="AX110" i="1"/>
  <c r="AW110" i="1" s="1"/>
  <c r="AP34" i="1"/>
  <c r="AO34" i="1" s="1"/>
  <c r="AR34" i="1" s="1"/>
  <c r="AX34" i="1"/>
  <c r="AW34" i="1" s="1"/>
  <c r="AV34" i="1"/>
  <c r="AU34" i="1" s="1"/>
  <c r="AT34" i="1"/>
  <c r="AS34" i="1" s="1"/>
  <c r="AM34" i="1"/>
  <c r="AL34" i="1" s="1"/>
  <c r="AN34" i="1" s="1"/>
  <c r="AI34" i="1"/>
  <c r="AH34" i="1" s="1"/>
  <c r="AD34" i="1"/>
  <c r="U26" i="1"/>
  <c r="W26" i="1" s="1"/>
  <c r="T34" i="1"/>
  <c r="V34" i="1" s="1"/>
  <c r="U34" i="1" s="1"/>
  <c r="AB34" i="1" s="1"/>
  <c r="R34" i="1"/>
  <c r="P34" i="1"/>
  <c r="O34" i="1" s="1"/>
  <c r="Q34" i="1" s="1"/>
  <c r="G34" i="1"/>
  <c r="F34" i="1" s="1"/>
  <c r="AC34" i="1"/>
  <c r="AJ34" i="1"/>
  <c r="AX21" i="1"/>
  <c r="AX22" i="1"/>
  <c r="AX23" i="1"/>
  <c r="AX24" i="1"/>
  <c r="AX25" i="1"/>
  <c r="AX20" i="1"/>
  <c r="AX26" i="1"/>
  <c r="AW26" i="1" s="1"/>
  <c r="AX12" i="1"/>
  <c r="AX13" i="1"/>
  <c r="AW13" i="1" s="1"/>
  <c r="AX14" i="1"/>
  <c r="AX15" i="1"/>
  <c r="AW15" i="1" s="1"/>
  <c r="AX16" i="1"/>
  <c r="AX17" i="1"/>
  <c r="AW17" i="1" s="1"/>
  <c r="AX18" i="1"/>
  <c r="AW18" i="1" s="1"/>
  <c r="AX19" i="1"/>
  <c r="AW19" i="1" s="1"/>
  <c r="AX11" i="1"/>
  <c r="AW11" i="1" s="1"/>
  <c r="AW12" i="1"/>
  <c r="AW14" i="1"/>
  <c r="AW16" i="1"/>
  <c r="AV12" i="1"/>
  <c r="AV13" i="1"/>
  <c r="AV14" i="1"/>
  <c r="AV15" i="1"/>
  <c r="AV16" i="1"/>
  <c r="AV17" i="1"/>
  <c r="AV18" i="1"/>
  <c r="AV20" i="1"/>
  <c r="AV21" i="1"/>
  <c r="AV22" i="1"/>
  <c r="AV23" i="1"/>
  <c r="AV24" i="1"/>
  <c r="AV25" i="1"/>
  <c r="AV26" i="1"/>
  <c r="AV11" i="1"/>
  <c r="AT12" i="1"/>
  <c r="AT13" i="1"/>
  <c r="AT14" i="1"/>
  <c r="AT15" i="1"/>
  <c r="AT16" i="1"/>
  <c r="AT17" i="1"/>
  <c r="AT18" i="1"/>
  <c r="AT20" i="1"/>
  <c r="AT21" i="1"/>
  <c r="AT22" i="1"/>
  <c r="AT23" i="1"/>
  <c r="AT24" i="1"/>
  <c r="AT25" i="1"/>
  <c r="AT11" i="1"/>
  <c r="AS26" i="1" s="1"/>
  <c r="AT26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P12" i="1"/>
  <c r="AP13" i="1"/>
  <c r="AP14" i="1"/>
  <c r="AP15" i="1"/>
  <c r="AP20" i="1"/>
  <c r="AP21" i="1"/>
  <c r="AP22" i="1"/>
  <c r="AP23" i="1"/>
  <c r="AP24" i="1"/>
  <c r="AP25" i="1"/>
  <c r="AP26" i="1"/>
  <c r="AP11" i="1"/>
  <c r="AO17" i="1" s="1"/>
  <c r="AN14" i="1"/>
  <c r="AN22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11" i="1"/>
  <c r="AL11" i="1" s="1"/>
  <c r="AN11" i="1" s="1"/>
  <c r="AL12" i="1"/>
  <c r="AN12" i="1" s="1"/>
  <c r="AL13" i="1"/>
  <c r="AN13" i="1" s="1"/>
  <c r="AL14" i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L23" i="1"/>
  <c r="AN23" i="1" s="1"/>
  <c r="AL24" i="1"/>
  <c r="AN24" i="1" s="1"/>
  <c r="AL25" i="1"/>
  <c r="AN25" i="1" s="1"/>
  <c r="AL26" i="1"/>
  <c r="AN26" i="1" s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11" i="1"/>
  <c r="AI12" i="1"/>
  <c r="AI13" i="1"/>
  <c r="AI14" i="1"/>
  <c r="AI15" i="1"/>
  <c r="AI16" i="1"/>
  <c r="AI17" i="1"/>
  <c r="AI18" i="1"/>
  <c r="AI20" i="1"/>
  <c r="AI21" i="1"/>
  <c r="AI22" i="1"/>
  <c r="AI23" i="1"/>
  <c r="AI24" i="1"/>
  <c r="AI25" i="1"/>
  <c r="AI26" i="1"/>
  <c r="AI11" i="1"/>
  <c r="AD12" i="1"/>
  <c r="AD13" i="1"/>
  <c r="AD14" i="1"/>
  <c r="AD15" i="1"/>
  <c r="AD20" i="1"/>
  <c r="AD21" i="1"/>
  <c r="AD22" i="1"/>
  <c r="AD23" i="1"/>
  <c r="AD24" i="1"/>
  <c r="AD25" i="1"/>
  <c r="AD26" i="1"/>
  <c r="AD11" i="1"/>
  <c r="AC16" i="1" s="1"/>
  <c r="AD16" i="1" s="1"/>
  <c r="W23" i="1"/>
  <c r="T12" i="1"/>
  <c r="U12" i="1"/>
  <c r="W12" i="1" s="1"/>
  <c r="T13" i="1"/>
  <c r="U13" i="1"/>
  <c r="W13" i="1" s="1"/>
  <c r="T14" i="1"/>
  <c r="U14" i="1"/>
  <c r="W14" i="1" s="1"/>
  <c r="T15" i="1"/>
  <c r="U15" i="1"/>
  <c r="W15" i="1" s="1"/>
  <c r="T16" i="1"/>
  <c r="U16" i="1"/>
  <c r="W16" i="1" s="1"/>
  <c r="T17" i="1"/>
  <c r="U17" i="1"/>
  <c r="W17" i="1" s="1"/>
  <c r="T18" i="1"/>
  <c r="U18" i="1"/>
  <c r="W18" i="1" s="1"/>
  <c r="U19" i="1"/>
  <c r="W19" i="1" s="1"/>
  <c r="T20" i="1"/>
  <c r="U20" i="1"/>
  <c r="W20" i="1" s="1"/>
  <c r="T21" i="1"/>
  <c r="U21" i="1"/>
  <c r="W21" i="1" s="1"/>
  <c r="T22" i="1"/>
  <c r="U22" i="1"/>
  <c r="W22" i="1" s="1"/>
  <c r="T23" i="1"/>
  <c r="U23" i="1"/>
  <c r="T24" i="1"/>
  <c r="U24" i="1"/>
  <c r="W24" i="1" s="1"/>
  <c r="T25" i="1"/>
  <c r="U25" i="1"/>
  <c r="W25" i="1" s="1"/>
  <c r="T26" i="1"/>
  <c r="U11" i="1"/>
  <c r="W11" i="1" s="1"/>
  <c r="T11" i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11" i="1"/>
  <c r="Q11" i="1"/>
  <c r="AO18" i="1"/>
  <c r="AR18" i="1" s="1"/>
  <c r="AO16" i="1"/>
  <c r="AR16" i="1" s="1"/>
  <c r="P12" i="1"/>
  <c r="P13" i="1"/>
  <c r="P14" i="1"/>
  <c r="P15" i="1"/>
  <c r="P20" i="1"/>
  <c r="P21" i="1"/>
  <c r="P22" i="1"/>
  <c r="P23" i="1"/>
  <c r="P24" i="1"/>
  <c r="P25" i="1"/>
  <c r="P26" i="1"/>
  <c r="P11" i="1"/>
  <c r="O18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E105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W34" i="1" l="1"/>
  <c r="AQ105" i="1"/>
  <c r="I91" i="1"/>
  <c r="F91" i="1"/>
  <c r="V88" i="1"/>
  <c r="U88" i="1" s="1"/>
  <c r="S88" i="1"/>
  <c r="Q87" i="1"/>
  <c r="R87" i="1"/>
  <c r="I85" i="1"/>
  <c r="F85" i="1"/>
  <c r="Y34" i="1"/>
  <c r="V96" i="1"/>
  <c r="U96" i="1" s="1"/>
  <c r="I87" i="1"/>
  <c r="F87" i="1"/>
  <c r="K68" i="1"/>
  <c r="N68" i="1"/>
  <c r="H68" i="1"/>
  <c r="L68" i="1"/>
  <c r="K60" i="1"/>
  <c r="N60" i="1"/>
  <c r="H60" i="1"/>
  <c r="L60" i="1"/>
  <c r="AF49" i="1"/>
  <c r="AE49" i="1"/>
  <c r="Z34" i="1"/>
  <c r="AR101" i="1"/>
  <c r="AQ101" i="1"/>
  <c r="I97" i="1"/>
  <c r="F97" i="1"/>
  <c r="Q95" i="1"/>
  <c r="R95" i="1"/>
  <c r="I93" i="1"/>
  <c r="F93" i="1"/>
  <c r="K62" i="1"/>
  <c r="L62" i="1"/>
  <c r="N62" i="1"/>
  <c r="H62" i="1"/>
  <c r="AA34" i="1"/>
  <c r="I95" i="1"/>
  <c r="F95" i="1"/>
  <c r="V92" i="1"/>
  <c r="U92" i="1" s="1"/>
  <c r="S92" i="1"/>
  <c r="Q91" i="1"/>
  <c r="R91" i="1"/>
  <c r="I89" i="1"/>
  <c r="F89" i="1"/>
  <c r="AQ71" i="1"/>
  <c r="AR71" i="1"/>
  <c r="AR62" i="1"/>
  <c r="AQ62" i="1"/>
  <c r="K40" i="1"/>
  <c r="J40" i="1"/>
  <c r="M40" i="1"/>
  <c r="H40" i="1"/>
  <c r="N40" i="1"/>
  <c r="S80" i="1"/>
  <c r="S76" i="1"/>
  <c r="L76" i="1"/>
  <c r="AE75" i="1"/>
  <c r="W73" i="1"/>
  <c r="F68" i="1"/>
  <c r="V67" i="1"/>
  <c r="U67" i="1" s="1"/>
  <c r="X67" i="1" s="1"/>
  <c r="H64" i="1"/>
  <c r="R63" i="1"/>
  <c r="Q62" i="1"/>
  <c r="F60" i="1"/>
  <c r="F58" i="1"/>
  <c r="V55" i="1"/>
  <c r="U55" i="1" s="1"/>
  <c r="Y55" i="1" s="1"/>
  <c r="V54" i="1"/>
  <c r="U54" i="1" s="1"/>
  <c r="Y54" i="1" s="1"/>
  <c r="F53" i="1"/>
  <c r="S52" i="1"/>
  <c r="AE51" i="1"/>
  <c r="AQ49" i="1"/>
  <c r="AE47" i="1"/>
  <c r="F45" i="1"/>
  <c r="R44" i="1"/>
  <c r="H44" i="1"/>
  <c r="I41" i="1"/>
  <c r="AB80" i="1"/>
  <c r="N79" i="1"/>
  <c r="N77" i="1"/>
  <c r="R66" i="1"/>
  <c r="AQ64" i="1"/>
  <c r="N64" i="1"/>
  <c r="Q60" i="1"/>
  <c r="V59" i="1"/>
  <c r="U59" i="1" s="1"/>
  <c r="Y59" i="1" s="1"/>
  <c r="AQ50" i="1"/>
  <c r="AE48" i="1"/>
  <c r="AQ46" i="1"/>
  <c r="AR83" i="1"/>
  <c r="Z80" i="1"/>
  <c r="AB79" i="1"/>
  <c r="J79" i="1"/>
  <c r="J77" i="1"/>
  <c r="X76" i="1"/>
  <c r="AB75" i="1"/>
  <c r="L64" i="1"/>
  <c r="V63" i="1"/>
  <c r="U63" i="1" s="1"/>
  <c r="I61" i="1"/>
  <c r="M61" i="1" s="1"/>
  <c r="AQ51" i="1"/>
  <c r="AQ47" i="1"/>
  <c r="V46" i="1"/>
  <c r="U46" i="1" s="1"/>
  <c r="AQ45" i="1"/>
  <c r="N44" i="1"/>
  <c r="R43" i="1"/>
  <c r="I37" i="1"/>
  <c r="V36" i="1"/>
  <c r="U36" i="1" s="1"/>
  <c r="AQ108" i="1"/>
  <c r="AR108" i="1"/>
  <c r="AQ106" i="1"/>
  <c r="AR106" i="1"/>
  <c r="AQ104" i="1"/>
  <c r="AR104" i="1"/>
  <c r="AQ102" i="1"/>
  <c r="AR102" i="1"/>
  <c r="Q96" i="1"/>
  <c r="R96" i="1"/>
  <c r="Q92" i="1"/>
  <c r="R92" i="1"/>
  <c r="Q88" i="1"/>
  <c r="R88" i="1"/>
  <c r="K65" i="1"/>
  <c r="M65" i="1"/>
  <c r="H65" i="1"/>
  <c r="N65" i="1"/>
  <c r="L65" i="1"/>
  <c r="AR63" i="1"/>
  <c r="AQ63" i="1"/>
  <c r="AR100" i="1"/>
  <c r="AQ100" i="1"/>
  <c r="AQ98" i="1"/>
  <c r="AR98" i="1"/>
  <c r="Q98" i="1"/>
  <c r="R98" i="1"/>
  <c r="AQ95" i="1"/>
  <c r="AR95" i="1"/>
  <c r="Q94" i="1"/>
  <c r="R94" i="1"/>
  <c r="AQ91" i="1"/>
  <c r="AR91" i="1"/>
  <c r="Q90" i="1"/>
  <c r="R90" i="1"/>
  <c r="AQ87" i="1"/>
  <c r="AR87" i="1"/>
  <c r="Q86" i="1"/>
  <c r="R86" i="1"/>
  <c r="AQ74" i="1"/>
  <c r="AR74" i="1"/>
  <c r="K70" i="1"/>
  <c r="N70" i="1"/>
  <c r="H70" i="1"/>
  <c r="M70" i="1"/>
  <c r="AQ110" i="1"/>
  <c r="AR110" i="1"/>
  <c r="P18" i="1"/>
  <c r="Q18" i="1"/>
  <c r="R18" i="1"/>
  <c r="AP17" i="1"/>
  <c r="AQ17" i="1"/>
  <c r="AR17" i="1"/>
  <c r="AR97" i="1"/>
  <c r="AQ97" i="1"/>
  <c r="AR93" i="1"/>
  <c r="AQ93" i="1"/>
  <c r="AR89" i="1"/>
  <c r="AQ89" i="1"/>
  <c r="AR85" i="1"/>
  <c r="AQ85" i="1"/>
  <c r="AA84" i="1"/>
  <c r="W84" i="1"/>
  <c r="Y84" i="1"/>
  <c r="Z84" i="1"/>
  <c r="AQ75" i="1"/>
  <c r="AR75" i="1"/>
  <c r="AQ70" i="1"/>
  <c r="AR70" i="1"/>
  <c r="K69" i="1"/>
  <c r="N69" i="1"/>
  <c r="H69" i="1"/>
  <c r="M69" i="1"/>
  <c r="AR67" i="1"/>
  <c r="AQ67" i="1"/>
  <c r="AQ82" i="1"/>
  <c r="AR82" i="1"/>
  <c r="AQ81" i="1"/>
  <c r="AR81" i="1"/>
  <c r="K66" i="1"/>
  <c r="H66" i="1"/>
  <c r="N66" i="1"/>
  <c r="L66" i="1"/>
  <c r="M66" i="1"/>
  <c r="AR65" i="1"/>
  <c r="AQ65" i="1"/>
  <c r="AP16" i="1"/>
  <c r="AQ18" i="1"/>
  <c r="AQ16" i="1"/>
  <c r="AC17" i="1"/>
  <c r="AD17" i="1" s="1"/>
  <c r="S110" i="1"/>
  <c r="V109" i="1"/>
  <c r="U109" i="1" s="1"/>
  <c r="S107" i="1"/>
  <c r="V105" i="1"/>
  <c r="U105" i="1" s="1"/>
  <c r="S103" i="1"/>
  <c r="V101" i="1"/>
  <c r="U101" i="1" s="1"/>
  <c r="S99" i="1"/>
  <c r="F98" i="1"/>
  <c r="V97" i="1"/>
  <c r="U97" i="1" s="1"/>
  <c r="S95" i="1"/>
  <c r="F94" i="1"/>
  <c r="V93" i="1"/>
  <c r="U93" i="1" s="1"/>
  <c r="S91" i="1"/>
  <c r="F90" i="1"/>
  <c r="V89" i="1"/>
  <c r="U89" i="1" s="1"/>
  <c r="S87" i="1"/>
  <c r="F86" i="1"/>
  <c r="V85" i="1"/>
  <c r="U85" i="1" s="1"/>
  <c r="AR84" i="1"/>
  <c r="W82" i="1"/>
  <c r="X81" i="1"/>
  <c r="L79" i="1"/>
  <c r="X77" i="1"/>
  <c r="H77" i="1"/>
  <c r="AA75" i="1"/>
  <c r="S75" i="1"/>
  <c r="AB74" i="1"/>
  <c r="AE72" i="1"/>
  <c r="F70" i="1"/>
  <c r="F69" i="1"/>
  <c r="V68" i="1"/>
  <c r="U68" i="1" s="1"/>
  <c r="X68" i="1" s="1"/>
  <c r="N67" i="1"/>
  <c r="H67" i="1"/>
  <c r="F65" i="1"/>
  <c r="V64" i="1"/>
  <c r="U64" i="1" s="1"/>
  <c r="S62" i="1"/>
  <c r="V62" i="1"/>
  <c r="U62" i="1" s="1"/>
  <c r="Z59" i="1"/>
  <c r="J58" i="1"/>
  <c r="N58" i="1"/>
  <c r="H53" i="1"/>
  <c r="M53" i="1"/>
  <c r="R48" i="1"/>
  <c r="Q48" i="1"/>
  <c r="K39" i="1"/>
  <c r="N39" i="1"/>
  <c r="J39" i="1"/>
  <c r="L39" i="1"/>
  <c r="H39" i="1"/>
  <c r="M39" i="1"/>
  <c r="X75" i="1"/>
  <c r="X74" i="1"/>
  <c r="R67" i="1"/>
  <c r="M67" i="1"/>
  <c r="AQ66" i="1"/>
  <c r="K61" i="1"/>
  <c r="L61" i="1"/>
  <c r="H61" i="1"/>
  <c r="N61" i="1"/>
  <c r="J59" i="1"/>
  <c r="N59" i="1"/>
  <c r="F52" i="1"/>
  <c r="I52" i="1"/>
  <c r="R49" i="1"/>
  <c r="Q49" i="1"/>
  <c r="Y46" i="1"/>
  <c r="AA46" i="1"/>
  <c r="AR39" i="1"/>
  <c r="AQ39" i="1"/>
  <c r="K38" i="1"/>
  <c r="J38" i="1"/>
  <c r="L38" i="1"/>
  <c r="H38" i="1"/>
  <c r="M38" i="1"/>
  <c r="N38" i="1"/>
  <c r="AR37" i="1"/>
  <c r="AQ37" i="1"/>
  <c r="O16" i="1"/>
  <c r="AP18" i="1"/>
  <c r="O17" i="1"/>
  <c r="X34" i="1"/>
  <c r="AR107" i="1"/>
  <c r="AR103" i="1"/>
  <c r="AR99" i="1"/>
  <c r="AR96" i="1"/>
  <c r="F96" i="1"/>
  <c r="AR92" i="1"/>
  <c r="F92" i="1"/>
  <c r="AR88" i="1"/>
  <c r="F88" i="1"/>
  <c r="S84" i="1"/>
  <c r="F84" i="1"/>
  <c r="AB83" i="1"/>
  <c r="Z82" i="1"/>
  <c r="S82" i="1"/>
  <c r="AB81" i="1"/>
  <c r="S81" i="1"/>
  <c r="H79" i="1"/>
  <c r="S77" i="1"/>
  <c r="L77" i="1"/>
  <c r="J76" i="1"/>
  <c r="AE74" i="1"/>
  <c r="AB73" i="1"/>
  <c r="AB72" i="1"/>
  <c r="M68" i="1"/>
  <c r="L67" i="1"/>
  <c r="V66" i="1"/>
  <c r="U66" i="1" s="1"/>
  <c r="M64" i="1"/>
  <c r="I63" i="1"/>
  <c r="R61" i="1"/>
  <c r="AR59" i="1"/>
  <c r="AQ59" i="1"/>
  <c r="J56" i="1"/>
  <c r="N56" i="1"/>
  <c r="S51" i="1"/>
  <c r="V51" i="1"/>
  <c r="U51" i="1" s="1"/>
  <c r="R50" i="1"/>
  <c r="Q50" i="1"/>
  <c r="M45" i="1"/>
  <c r="N45" i="1"/>
  <c r="H45" i="1"/>
  <c r="R97" i="1"/>
  <c r="R93" i="1"/>
  <c r="R89" i="1"/>
  <c r="R85" i="1"/>
  <c r="R82" i="1"/>
  <c r="Z81" i="1"/>
  <c r="R81" i="1"/>
  <c r="AR61" i="1"/>
  <c r="AQ61" i="1"/>
  <c r="S60" i="1"/>
  <c r="V60" i="1"/>
  <c r="U60" i="1" s="1"/>
  <c r="AE59" i="1"/>
  <c r="AG59" i="1"/>
  <c r="J57" i="1"/>
  <c r="N57" i="1"/>
  <c r="I55" i="1"/>
  <c r="M55" i="1" s="1"/>
  <c r="F55" i="1"/>
  <c r="AF53" i="1"/>
  <c r="AG53" i="1"/>
  <c r="AF52" i="1"/>
  <c r="AG52" i="1"/>
  <c r="Q52" i="1"/>
  <c r="R52" i="1"/>
  <c r="R51" i="1"/>
  <c r="Q51" i="1"/>
  <c r="R47" i="1"/>
  <c r="Q47" i="1"/>
  <c r="Q46" i="1"/>
  <c r="R46" i="1"/>
  <c r="K43" i="1"/>
  <c r="N43" i="1"/>
  <c r="J43" i="1"/>
  <c r="L43" i="1"/>
  <c r="H43" i="1"/>
  <c r="M43" i="1"/>
  <c r="K42" i="1"/>
  <c r="J42" i="1"/>
  <c r="L42" i="1"/>
  <c r="H42" i="1"/>
  <c r="M42" i="1"/>
  <c r="N42" i="1"/>
  <c r="AR41" i="1"/>
  <c r="AQ41" i="1"/>
  <c r="M60" i="1"/>
  <c r="V58" i="1"/>
  <c r="U58" i="1" s="1"/>
  <c r="V57" i="1"/>
  <c r="U57" i="1" s="1"/>
  <c r="V56" i="1"/>
  <c r="U56" i="1" s="1"/>
  <c r="V53" i="1"/>
  <c r="U53" i="1" s="1"/>
  <c r="AG51" i="1"/>
  <c r="I51" i="1"/>
  <c r="AG50" i="1"/>
  <c r="V50" i="1"/>
  <c r="U50" i="1" s="1"/>
  <c r="I50" i="1"/>
  <c r="AG49" i="1"/>
  <c r="V49" i="1"/>
  <c r="U49" i="1" s="1"/>
  <c r="I49" i="1"/>
  <c r="AG48" i="1"/>
  <c r="V48" i="1"/>
  <c r="U48" i="1" s="1"/>
  <c r="I48" i="1"/>
  <c r="AG47" i="1"/>
  <c r="V47" i="1"/>
  <c r="U47" i="1" s="1"/>
  <c r="I47" i="1"/>
  <c r="AG46" i="1"/>
  <c r="I46" i="1"/>
  <c r="R45" i="1"/>
  <c r="J41" i="1"/>
  <c r="R40" i="1"/>
  <c r="L40" i="1"/>
  <c r="V39" i="1"/>
  <c r="U39" i="1" s="1"/>
  <c r="X39" i="1" s="1"/>
  <c r="J37" i="1"/>
  <c r="AQ35" i="1"/>
  <c r="M62" i="1"/>
  <c r="F43" i="1"/>
  <c r="R42" i="1"/>
  <c r="V41" i="1"/>
  <c r="U41" i="1" s="1"/>
  <c r="X41" i="1" s="1"/>
  <c r="M41" i="1"/>
  <c r="H41" i="1"/>
  <c r="F39" i="1"/>
  <c r="V37" i="1"/>
  <c r="U37" i="1" s="1"/>
  <c r="M37" i="1"/>
  <c r="H37" i="1"/>
  <c r="L41" i="1"/>
  <c r="L37" i="1"/>
  <c r="AQ36" i="1"/>
  <c r="AF107" i="1"/>
  <c r="AE107" i="1"/>
  <c r="AG107" i="1"/>
  <c r="Z106" i="1"/>
  <c r="AA106" i="1"/>
  <c r="X106" i="1"/>
  <c r="AB106" i="1"/>
  <c r="W106" i="1"/>
  <c r="Y106" i="1"/>
  <c r="K105" i="1"/>
  <c r="H105" i="1"/>
  <c r="L105" i="1"/>
  <c r="M105" i="1"/>
  <c r="J105" i="1"/>
  <c r="N105" i="1"/>
  <c r="AE103" i="1"/>
  <c r="AF103" i="1"/>
  <c r="AG103" i="1"/>
  <c r="W102" i="1"/>
  <c r="AA102" i="1"/>
  <c r="X102" i="1"/>
  <c r="AB102" i="1"/>
  <c r="Y102" i="1"/>
  <c r="Z102" i="1"/>
  <c r="N101" i="1"/>
  <c r="K101" i="1"/>
  <c r="H101" i="1"/>
  <c r="L101" i="1"/>
  <c r="M101" i="1"/>
  <c r="J101" i="1"/>
  <c r="AE99" i="1"/>
  <c r="AF99" i="1"/>
  <c r="AG99" i="1"/>
  <c r="W98" i="1"/>
  <c r="AA98" i="1"/>
  <c r="X98" i="1"/>
  <c r="AB98" i="1"/>
  <c r="Y98" i="1"/>
  <c r="Z98" i="1"/>
  <c r="K96" i="1"/>
  <c r="H96" i="1"/>
  <c r="L96" i="1"/>
  <c r="M96" i="1"/>
  <c r="J96" i="1"/>
  <c r="N96" i="1"/>
  <c r="AE95" i="1"/>
  <c r="AF95" i="1"/>
  <c r="AG95" i="1"/>
  <c r="Z94" i="1"/>
  <c r="W94" i="1"/>
  <c r="AA94" i="1"/>
  <c r="X94" i="1"/>
  <c r="AB94" i="1"/>
  <c r="Y94" i="1"/>
  <c r="N92" i="1"/>
  <c r="K92" i="1"/>
  <c r="H92" i="1"/>
  <c r="L92" i="1"/>
  <c r="M92" i="1"/>
  <c r="J92" i="1"/>
  <c r="AE91" i="1"/>
  <c r="AF91" i="1"/>
  <c r="AG91" i="1"/>
  <c r="Z90" i="1"/>
  <c r="W90" i="1"/>
  <c r="AA90" i="1"/>
  <c r="X90" i="1"/>
  <c r="AB90" i="1"/>
  <c r="Y90" i="1"/>
  <c r="J88" i="1"/>
  <c r="N88" i="1"/>
  <c r="K88" i="1"/>
  <c r="H88" i="1"/>
  <c r="L88" i="1"/>
  <c r="M88" i="1"/>
  <c r="AE87" i="1"/>
  <c r="AF87" i="1"/>
  <c r="AG87" i="1"/>
  <c r="Z86" i="1"/>
  <c r="W86" i="1"/>
  <c r="AA86" i="1"/>
  <c r="X86" i="1"/>
  <c r="AB86" i="1"/>
  <c r="Y86" i="1"/>
  <c r="H84" i="1"/>
  <c r="L84" i="1"/>
  <c r="J84" i="1"/>
  <c r="K84" i="1"/>
  <c r="M84" i="1"/>
  <c r="N84" i="1"/>
  <c r="Z107" i="1"/>
  <c r="X107" i="1"/>
  <c r="AB107" i="1"/>
  <c r="Y107" i="1"/>
  <c r="W107" i="1"/>
  <c r="AA107" i="1"/>
  <c r="AE104" i="1"/>
  <c r="AF104" i="1"/>
  <c r="AG104" i="1"/>
  <c r="Z103" i="1"/>
  <c r="W103" i="1"/>
  <c r="AA103" i="1"/>
  <c r="X103" i="1"/>
  <c r="AB103" i="1"/>
  <c r="Y103" i="1"/>
  <c r="N102" i="1"/>
  <c r="K102" i="1"/>
  <c r="H102" i="1"/>
  <c r="L102" i="1"/>
  <c r="M102" i="1"/>
  <c r="J102" i="1"/>
  <c r="AE100" i="1"/>
  <c r="AF100" i="1"/>
  <c r="AG100" i="1"/>
  <c r="Z99" i="1"/>
  <c r="W99" i="1"/>
  <c r="AA99" i="1"/>
  <c r="X99" i="1"/>
  <c r="AB99" i="1"/>
  <c r="Y99" i="1"/>
  <c r="J97" i="1"/>
  <c r="N97" i="1"/>
  <c r="K97" i="1"/>
  <c r="H97" i="1"/>
  <c r="L97" i="1"/>
  <c r="M97" i="1"/>
  <c r="AE96" i="1"/>
  <c r="AF96" i="1"/>
  <c r="AG96" i="1"/>
  <c r="W95" i="1"/>
  <c r="AA95" i="1"/>
  <c r="X95" i="1"/>
  <c r="AB95" i="1"/>
  <c r="Y95" i="1"/>
  <c r="Z95" i="1"/>
  <c r="N93" i="1"/>
  <c r="K93" i="1"/>
  <c r="H93" i="1"/>
  <c r="L93" i="1"/>
  <c r="M93" i="1"/>
  <c r="J93" i="1"/>
  <c r="AE92" i="1"/>
  <c r="AF92" i="1"/>
  <c r="AG92" i="1"/>
  <c r="W91" i="1"/>
  <c r="AA91" i="1"/>
  <c r="X91" i="1"/>
  <c r="AB91" i="1"/>
  <c r="Y91" i="1"/>
  <c r="Z91" i="1"/>
  <c r="J89" i="1"/>
  <c r="N89" i="1"/>
  <c r="K89" i="1"/>
  <c r="H89" i="1"/>
  <c r="L89" i="1"/>
  <c r="M89" i="1"/>
  <c r="AE88" i="1"/>
  <c r="AF88" i="1"/>
  <c r="AG88" i="1"/>
  <c r="Z87" i="1"/>
  <c r="W87" i="1"/>
  <c r="AA87" i="1"/>
  <c r="X87" i="1"/>
  <c r="AB87" i="1"/>
  <c r="Y87" i="1"/>
  <c r="H85" i="1"/>
  <c r="J85" i="1"/>
  <c r="N85" i="1"/>
  <c r="K85" i="1"/>
  <c r="L85" i="1"/>
  <c r="M85" i="1"/>
  <c r="AE110" i="1"/>
  <c r="AF110" i="1"/>
  <c r="AG110" i="1"/>
  <c r="AE108" i="1"/>
  <c r="AF108" i="1"/>
  <c r="AG108" i="1"/>
  <c r="W110" i="1"/>
  <c r="AA110" i="1"/>
  <c r="X110" i="1"/>
  <c r="AB110" i="1"/>
  <c r="Y110" i="1"/>
  <c r="Z110" i="1"/>
  <c r="AF109" i="1"/>
  <c r="AE109" i="1"/>
  <c r="AG109" i="1"/>
  <c r="AA108" i="1"/>
  <c r="W108" i="1"/>
  <c r="X108" i="1"/>
  <c r="AB108" i="1"/>
  <c r="Y108" i="1"/>
  <c r="Z108" i="1"/>
  <c r="N107" i="1"/>
  <c r="K107" i="1"/>
  <c r="H107" i="1"/>
  <c r="L107" i="1"/>
  <c r="M107" i="1"/>
  <c r="J107" i="1"/>
  <c r="AF105" i="1"/>
  <c r="AG105" i="1"/>
  <c r="AE105" i="1"/>
  <c r="Z104" i="1"/>
  <c r="W104" i="1"/>
  <c r="AA104" i="1"/>
  <c r="X104" i="1"/>
  <c r="AB104" i="1"/>
  <c r="Y104" i="1"/>
  <c r="K103" i="1"/>
  <c r="H103" i="1"/>
  <c r="L103" i="1"/>
  <c r="M103" i="1"/>
  <c r="J103" i="1"/>
  <c r="N103" i="1"/>
  <c r="AE101" i="1"/>
  <c r="AF101" i="1"/>
  <c r="AG101" i="1"/>
  <c r="Z100" i="1"/>
  <c r="W100" i="1"/>
  <c r="AA100" i="1"/>
  <c r="X100" i="1"/>
  <c r="AB100" i="1"/>
  <c r="Y100" i="1"/>
  <c r="J98" i="1"/>
  <c r="N98" i="1"/>
  <c r="K98" i="1"/>
  <c r="H98" i="1"/>
  <c r="L98" i="1"/>
  <c r="M98" i="1"/>
  <c r="AE97" i="1"/>
  <c r="AF97" i="1"/>
  <c r="AG97" i="1"/>
  <c r="Z96" i="1"/>
  <c r="W96" i="1"/>
  <c r="AA96" i="1"/>
  <c r="X96" i="1"/>
  <c r="AB96" i="1"/>
  <c r="Y96" i="1"/>
  <c r="N94" i="1"/>
  <c r="K94" i="1"/>
  <c r="H94" i="1"/>
  <c r="L94" i="1"/>
  <c r="M94" i="1"/>
  <c r="J94" i="1"/>
  <c r="AE93" i="1"/>
  <c r="AF93" i="1"/>
  <c r="AG93" i="1"/>
  <c r="Z92" i="1"/>
  <c r="W92" i="1"/>
  <c r="AA92" i="1"/>
  <c r="X92" i="1"/>
  <c r="AB92" i="1"/>
  <c r="Y92" i="1"/>
  <c r="J90" i="1"/>
  <c r="N90" i="1"/>
  <c r="K90" i="1"/>
  <c r="H90" i="1"/>
  <c r="L90" i="1"/>
  <c r="M90" i="1"/>
  <c r="AE89" i="1"/>
  <c r="AF89" i="1"/>
  <c r="AG89" i="1"/>
  <c r="Z88" i="1"/>
  <c r="W88" i="1"/>
  <c r="AA88" i="1"/>
  <c r="X88" i="1"/>
  <c r="AB88" i="1"/>
  <c r="Y88" i="1"/>
  <c r="J86" i="1"/>
  <c r="N86" i="1"/>
  <c r="K86" i="1"/>
  <c r="H86" i="1"/>
  <c r="L86" i="1"/>
  <c r="M86" i="1"/>
  <c r="AE85" i="1"/>
  <c r="AF85" i="1"/>
  <c r="AG85" i="1"/>
  <c r="Z109" i="1"/>
  <c r="AA109" i="1"/>
  <c r="X109" i="1"/>
  <c r="AB109" i="1"/>
  <c r="W109" i="1"/>
  <c r="Y109" i="1"/>
  <c r="AE106" i="1"/>
  <c r="AF106" i="1"/>
  <c r="AG106" i="1"/>
  <c r="AA105" i="1"/>
  <c r="X105" i="1"/>
  <c r="AB105" i="1"/>
  <c r="Y105" i="1"/>
  <c r="Z105" i="1"/>
  <c r="W105" i="1"/>
  <c r="K104" i="1"/>
  <c r="H104" i="1"/>
  <c r="L104" i="1"/>
  <c r="M104" i="1"/>
  <c r="J104" i="1"/>
  <c r="N104" i="1"/>
  <c r="AE102" i="1"/>
  <c r="AF102" i="1"/>
  <c r="AG102" i="1"/>
  <c r="Z101" i="1"/>
  <c r="W101" i="1"/>
  <c r="AA101" i="1"/>
  <c r="X101" i="1"/>
  <c r="AB101" i="1"/>
  <c r="Y101" i="1"/>
  <c r="K100" i="1"/>
  <c r="H100" i="1"/>
  <c r="L100" i="1"/>
  <c r="M100" i="1"/>
  <c r="J100" i="1"/>
  <c r="N100" i="1"/>
  <c r="AE98" i="1"/>
  <c r="AF98" i="1"/>
  <c r="AG98" i="1"/>
  <c r="W97" i="1"/>
  <c r="AA97" i="1"/>
  <c r="X97" i="1"/>
  <c r="AB97" i="1"/>
  <c r="Y97" i="1"/>
  <c r="Z97" i="1"/>
  <c r="J95" i="1"/>
  <c r="N95" i="1"/>
  <c r="K95" i="1"/>
  <c r="H95" i="1"/>
  <c r="L95" i="1"/>
  <c r="M95" i="1"/>
  <c r="AE94" i="1"/>
  <c r="AF94" i="1"/>
  <c r="AG94" i="1"/>
  <c r="Z93" i="1"/>
  <c r="W93" i="1"/>
  <c r="AA93" i="1"/>
  <c r="X93" i="1"/>
  <c r="AB93" i="1"/>
  <c r="Y93" i="1"/>
  <c r="J91" i="1"/>
  <c r="N91" i="1"/>
  <c r="K91" i="1"/>
  <c r="H91" i="1"/>
  <c r="L91" i="1"/>
  <c r="M91" i="1"/>
  <c r="AE90" i="1"/>
  <c r="AF90" i="1"/>
  <c r="AG90" i="1"/>
  <c r="Z89" i="1"/>
  <c r="W89" i="1"/>
  <c r="AA89" i="1"/>
  <c r="X89" i="1"/>
  <c r="AB89" i="1"/>
  <c r="Y89" i="1"/>
  <c r="J87" i="1"/>
  <c r="N87" i="1"/>
  <c r="K87" i="1"/>
  <c r="H87" i="1"/>
  <c r="L87" i="1"/>
  <c r="M87" i="1"/>
  <c r="AE86" i="1"/>
  <c r="AF86" i="1"/>
  <c r="AG86" i="1"/>
  <c r="Z85" i="1"/>
  <c r="W85" i="1"/>
  <c r="AA85" i="1"/>
  <c r="X85" i="1"/>
  <c r="AB85" i="1"/>
  <c r="Y85" i="1"/>
  <c r="R110" i="1"/>
  <c r="R108" i="1"/>
  <c r="R107" i="1"/>
  <c r="F107" i="1"/>
  <c r="F105" i="1"/>
  <c r="F104" i="1"/>
  <c r="F103" i="1"/>
  <c r="R102" i="1"/>
  <c r="F102" i="1"/>
  <c r="R101" i="1"/>
  <c r="F101" i="1"/>
  <c r="F100" i="1"/>
  <c r="I110" i="1"/>
  <c r="Q109" i="1"/>
  <c r="I109" i="1"/>
  <c r="I108" i="1"/>
  <c r="Q106" i="1"/>
  <c r="I106" i="1"/>
  <c r="Q105" i="1"/>
  <c r="Q104" i="1"/>
  <c r="Q103" i="1"/>
  <c r="Q100" i="1"/>
  <c r="Q99" i="1"/>
  <c r="I99" i="1"/>
  <c r="AG84" i="1"/>
  <c r="R84" i="1"/>
  <c r="AG83" i="1"/>
  <c r="Z83" i="1"/>
  <c r="S83" i="1"/>
  <c r="I83" i="1"/>
  <c r="F83" i="1"/>
  <c r="Y82" i="1"/>
  <c r="AA82" i="1"/>
  <c r="AG81" i="1"/>
  <c r="AF81" i="1"/>
  <c r="AR80" i="1"/>
  <c r="X80" i="1"/>
  <c r="R80" i="1"/>
  <c r="Z79" i="1"/>
  <c r="S79" i="1"/>
  <c r="Y78" i="1"/>
  <c r="AA78" i="1"/>
  <c r="W78" i="1"/>
  <c r="AB78" i="1"/>
  <c r="Y77" i="1"/>
  <c r="AA77" i="1"/>
  <c r="W77" i="1"/>
  <c r="AB77" i="1"/>
  <c r="Y76" i="1"/>
  <c r="AA76" i="1"/>
  <c r="W76" i="1"/>
  <c r="AB76" i="1"/>
  <c r="AE84" i="1"/>
  <c r="X84" i="1"/>
  <c r="AB84" i="1"/>
  <c r="AE83" i="1"/>
  <c r="X83" i="1"/>
  <c r="R83" i="1"/>
  <c r="I82" i="1"/>
  <c r="F82" i="1"/>
  <c r="Y81" i="1"/>
  <c r="AA81" i="1"/>
  <c r="AG80" i="1"/>
  <c r="AF80" i="1"/>
  <c r="AR79" i="1"/>
  <c r="X79" i="1"/>
  <c r="R79" i="1"/>
  <c r="AG78" i="1"/>
  <c r="AF78" i="1"/>
  <c r="AG77" i="1"/>
  <c r="AF77" i="1"/>
  <c r="AG76" i="1"/>
  <c r="AF76" i="1"/>
  <c r="I81" i="1"/>
  <c r="F81" i="1"/>
  <c r="Y80" i="1"/>
  <c r="AA80" i="1"/>
  <c r="AG79" i="1"/>
  <c r="AF79" i="1"/>
  <c r="R75" i="1"/>
  <c r="Q75" i="1"/>
  <c r="R74" i="1"/>
  <c r="Q74" i="1"/>
  <c r="Y83" i="1"/>
  <c r="AA83" i="1"/>
  <c r="AG82" i="1"/>
  <c r="AF82" i="1"/>
  <c r="I80" i="1"/>
  <c r="F80" i="1"/>
  <c r="Y79" i="1"/>
  <c r="AA79" i="1"/>
  <c r="AQ78" i="1"/>
  <c r="AR78" i="1"/>
  <c r="Q78" i="1"/>
  <c r="R78" i="1"/>
  <c r="AQ77" i="1"/>
  <c r="AR77" i="1"/>
  <c r="Q77" i="1"/>
  <c r="R77" i="1"/>
  <c r="AQ76" i="1"/>
  <c r="AR76" i="1"/>
  <c r="Q76" i="1"/>
  <c r="R76" i="1"/>
  <c r="R72" i="1"/>
  <c r="Q72" i="1"/>
  <c r="F75" i="1"/>
  <c r="I75" i="1"/>
  <c r="Z74" i="1"/>
  <c r="Y74" i="1"/>
  <c r="AF73" i="1"/>
  <c r="AA73" i="1"/>
  <c r="S73" i="1"/>
  <c r="AR72" i="1"/>
  <c r="X72" i="1"/>
  <c r="F72" i="1"/>
  <c r="I72" i="1"/>
  <c r="R71" i="1"/>
  <c r="Q71" i="1"/>
  <c r="AF70" i="1"/>
  <c r="AG70" i="1"/>
  <c r="AE68" i="1"/>
  <c r="AG68" i="1"/>
  <c r="AF68" i="1"/>
  <c r="AE67" i="1"/>
  <c r="AG67" i="1"/>
  <c r="AF67" i="1"/>
  <c r="W65" i="1"/>
  <c r="AA65" i="1"/>
  <c r="AB65" i="1"/>
  <c r="X65" i="1"/>
  <c r="Y65" i="1"/>
  <c r="Z65" i="1"/>
  <c r="W61" i="1"/>
  <c r="AA61" i="1"/>
  <c r="AB61" i="1"/>
  <c r="X61" i="1"/>
  <c r="Y61" i="1"/>
  <c r="Z61" i="1"/>
  <c r="K79" i="1"/>
  <c r="F79" i="1"/>
  <c r="K78" i="1"/>
  <c r="F78" i="1"/>
  <c r="K77" i="1"/>
  <c r="F77" i="1"/>
  <c r="K76" i="1"/>
  <c r="F76" i="1"/>
  <c r="Z75" i="1"/>
  <c r="Y75" i="1"/>
  <c r="AF74" i="1"/>
  <c r="AA74" i="1"/>
  <c r="S74" i="1"/>
  <c r="AR73" i="1"/>
  <c r="AE73" i="1"/>
  <c r="Z71" i="1"/>
  <c r="X71" i="1"/>
  <c r="AB71" i="1"/>
  <c r="Y71" i="1"/>
  <c r="W66" i="1"/>
  <c r="AA66" i="1"/>
  <c r="AB66" i="1"/>
  <c r="X66" i="1"/>
  <c r="Y66" i="1"/>
  <c r="Z66" i="1"/>
  <c r="W62" i="1"/>
  <c r="AA62" i="1"/>
  <c r="AB62" i="1"/>
  <c r="X62" i="1"/>
  <c r="Y62" i="1"/>
  <c r="Z62" i="1"/>
  <c r="R73" i="1"/>
  <c r="Q73" i="1"/>
  <c r="F73" i="1"/>
  <c r="I73" i="1"/>
  <c r="Z72" i="1"/>
  <c r="Y72" i="1"/>
  <c r="AF71" i="1"/>
  <c r="AG71" i="1"/>
  <c r="F71" i="1"/>
  <c r="I71" i="1"/>
  <c r="AE69" i="1"/>
  <c r="AG69" i="1"/>
  <c r="AF69" i="1"/>
  <c r="W68" i="1"/>
  <c r="AA68" i="1"/>
  <c r="AB68" i="1"/>
  <c r="Y68" i="1"/>
  <c r="Z68" i="1"/>
  <c r="W67" i="1"/>
  <c r="AA67" i="1"/>
  <c r="AB67" i="1"/>
  <c r="Y67" i="1"/>
  <c r="Z67" i="1"/>
  <c r="W63" i="1"/>
  <c r="AA63" i="1"/>
  <c r="AB63" i="1"/>
  <c r="X63" i="1"/>
  <c r="Y63" i="1"/>
  <c r="Z63" i="1"/>
  <c r="F74" i="1"/>
  <c r="I74" i="1"/>
  <c r="Z73" i="1"/>
  <c r="Y73" i="1"/>
  <c r="AA72" i="1"/>
  <c r="S72" i="1"/>
  <c r="W64" i="1"/>
  <c r="AA64" i="1"/>
  <c r="AB64" i="1"/>
  <c r="X64" i="1"/>
  <c r="Y64" i="1"/>
  <c r="Z64" i="1"/>
  <c r="W60" i="1"/>
  <c r="AA60" i="1"/>
  <c r="AB60" i="1"/>
  <c r="X60" i="1"/>
  <c r="Y60" i="1"/>
  <c r="Z60" i="1"/>
  <c r="J70" i="1"/>
  <c r="J69" i="1"/>
  <c r="J68" i="1"/>
  <c r="J67" i="1"/>
  <c r="AF66" i="1"/>
  <c r="J66" i="1"/>
  <c r="AF65" i="1"/>
  <c r="J65" i="1"/>
  <c r="AF64" i="1"/>
  <c r="J64" i="1"/>
  <c r="AF63" i="1"/>
  <c r="J63" i="1"/>
  <c r="AF62" i="1"/>
  <c r="J62" i="1"/>
  <c r="AF61" i="1"/>
  <c r="J61" i="1"/>
  <c r="AF60" i="1"/>
  <c r="J60" i="1"/>
  <c r="AF59" i="1"/>
  <c r="R59" i="1"/>
  <c r="M59" i="1"/>
  <c r="R58" i="1"/>
  <c r="M58" i="1"/>
  <c r="R57" i="1"/>
  <c r="M57" i="1"/>
  <c r="R56" i="1"/>
  <c r="M56" i="1"/>
  <c r="X55" i="1"/>
  <c r="AB55" i="1"/>
  <c r="Z55" i="1"/>
  <c r="W55" i="1"/>
  <c r="AA55" i="1"/>
  <c r="AQ54" i="1"/>
  <c r="AR54" i="1"/>
  <c r="AF54" i="1"/>
  <c r="AE54" i="1"/>
  <c r="H54" i="1"/>
  <c r="L54" i="1"/>
  <c r="J54" i="1"/>
  <c r="N54" i="1"/>
  <c r="K54" i="1"/>
  <c r="Q53" i="1"/>
  <c r="R53" i="1"/>
  <c r="AQ58" i="1"/>
  <c r="AQ57" i="1"/>
  <c r="AQ56" i="1"/>
  <c r="AQ55" i="1"/>
  <c r="AR55" i="1"/>
  <c r="AF55" i="1"/>
  <c r="AE55" i="1"/>
  <c r="H55" i="1"/>
  <c r="L55" i="1"/>
  <c r="J55" i="1"/>
  <c r="N55" i="1"/>
  <c r="K55" i="1"/>
  <c r="Q54" i="1"/>
  <c r="AQ52" i="1"/>
  <c r="AR52" i="1"/>
  <c r="X51" i="1"/>
  <c r="AB51" i="1"/>
  <c r="Z51" i="1"/>
  <c r="AA51" i="1"/>
  <c r="W51" i="1"/>
  <c r="Y51" i="1"/>
  <c r="X50" i="1"/>
  <c r="AB50" i="1"/>
  <c r="Z50" i="1"/>
  <c r="AA50" i="1"/>
  <c r="W50" i="1"/>
  <c r="Y50" i="1"/>
  <c r="X49" i="1"/>
  <c r="AB49" i="1"/>
  <c r="Z49" i="1"/>
  <c r="AA49" i="1"/>
  <c r="W49" i="1"/>
  <c r="Y49" i="1"/>
  <c r="X48" i="1"/>
  <c r="AB48" i="1"/>
  <c r="Z48" i="1"/>
  <c r="AA48" i="1"/>
  <c r="W48" i="1"/>
  <c r="Y48" i="1"/>
  <c r="X47" i="1"/>
  <c r="AB47" i="1"/>
  <c r="Z47" i="1"/>
  <c r="AA47" i="1"/>
  <c r="W47" i="1"/>
  <c r="Y47" i="1"/>
  <c r="X59" i="1"/>
  <c r="AB59" i="1"/>
  <c r="W59" i="1"/>
  <c r="AA59" i="1"/>
  <c r="H59" i="1"/>
  <c r="L59" i="1"/>
  <c r="K59" i="1"/>
  <c r="AF58" i="1"/>
  <c r="AE58" i="1"/>
  <c r="X58" i="1"/>
  <c r="AB58" i="1"/>
  <c r="W58" i="1"/>
  <c r="AA58" i="1"/>
  <c r="H58" i="1"/>
  <c r="L58" i="1"/>
  <c r="K58" i="1"/>
  <c r="AF57" i="1"/>
  <c r="AE57" i="1"/>
  <c r="X57" i="1"/>
  <c r="AB57" i="1"/>
  <c r="W57" i="1"/>
  <c r="AA57" i="1"/>
  <c r="H57" i="1"/>
  <c r="L57" i="1"/>
  <c r="K57" i="1"/>
  <c r="AF56" i="1"/>
  <c r="AE56" i="1"/>
  <c r="X56" i="1"/>
  <c r="AB56" i="1"/>
  <c r="W56" i="1"/>
  <c r="AA56" i="1"/>
  <c r="H56" i="1"/>
  <c r="L56" i="1"/>
  <c r="K56" i="1"/>
  <c r="Q55" i="1"/>
  <c r="X52" i="1"/>
  <c r="AB52" i="1"/>
  <c r="Z52" i="1"/>
  <c r="AA52" i="1"/>
  <c r="W52" i="1"/>
  <c r="Y52" i="1"/>
  <c r="V70" i="1"/>
  <c r="U70" i="1" s="1"/>
  <c r="L70" i="1"/>
  <c r="AQ69" i="1"/>
  <c r="V69" i="1"/>
  <c r="U69" i="1" s="1"/>
  <c r="L69" i="1"/>
  <c r="AG66" i="1"/>
  <c r="AG65" i="1"/>
  <c r="AG64" i="1"/>
  <c r="AG63" i="1"/>
  <c r="AG62" i="1"/>
  <c r="AG61" i="1"/>
  <c r="AG60" i="1"/>
  <c r="X54" i="1"/>
  <c r="AB54" i="1"/>
  <c r="Z54" i="1"/>
  <c r="W54" i="1"/>
  <c r="AA54" i="1"/>
  <c r="AQ53" i="1"/>
  <c r="AR53" i="1"/>
  <c r="AE45" i="1"/>
  <c r="AF45" i="1"/>
  <c r="AG45" i="1"/>
  <c r="AE53" i="1"/>
  <c r="AA53" i="1"/>
  <c r="W53" i="1"/>
  <c r="K53" i="1"/>
  <c r="K52" i="1"/>
  <c r="K51" i="1"/>
  <c r="K50" i="1"/>
  <c r="K49" i="1"/>
  <c r="K48" i="1"/>
  <c r="K47" i="1"/>
  <c r="K46" i="1"/>
  <c r="H46" i="1"/>
  <c r="L46" i="1"/>
  <c r="K45" i="1"/>
  <c r="J45" i="1"/>
  <c r="L45" i="1"/>
  <c r="S44" i="1"/>
  <c r="V44" i="1"/>
  <c r="U44" i="1" s="1"/>
  <c r="AR43" i="1"/>
  <c r="AQ43" i="1"/>
  <c r="Z53" i="1"/>
  <c r="N53" i="1"/>
  <c r="J53" i="1"/>
  <c r="AE44" i="1"/>
  <c r="AF44" i="1"/>
  <c r="AG44" i="1"/>
  <c r="K44" i="1"/>
  <c r="J44" i="1"/>
  <c r="L44" i="1"/>
  <c r="S43" i="1"/>
  <c r="V43" i="1"/>
  <c r="U43" i="1" s="1"/>
  <c r="H52" i="1"/>
  <c r="L52" i="1"/>
  <c r="H51" i="1"/>
  <c r="L51" i="1"/>
  <c r="H50" i="1"/>
  <c r="L50" i="1"/>
  <c r="H49" i="1"/>
  <c r="L49" i="1"/>
  <c r="H48" i="1"/>
  <c r="L48" i="1"/>
  <c r="H47" i="1"/>
  <c r="L47" i="1"/>
  <c r="W46" i="1"/>
  <c r="X46" i="1"/>
  <c r="AB46" i="1"/>
  <c r="AE43" i="1"/>
  <c r="AF43" i="1"/>
  <c r="AG43" i="1"/>
  <c r="AB53" i="1"/>
  <c r="L53" i="1"/>
  <c r="AE52" i="1"/>
  <c r="M52" i="1"/>
  <c r="M51" i="1"/>
  <c r="M50" i="1"/>
  <c r="M49" i="1"/>
  <c r="M48" i="1"/>
  <c r="M47" i="1"/>
  <c r="Z46" i="1"/>
  <c r="S45" i="1"/>
  <c r="V45" i="1"/>
  <c r="U45" i="1" s="1"/>
  <c r="AR44" i="1"/>
  <c r="AQ44" i="1"/>
  <c r="AQ42" i="1"/>
  <c r="AE42" i="1"/>
  <c r="AG42" i="1"/>
  <c r="V42" i="1"/>
  <c r="U42" i="1" s="1"/>
  <c r="Z41" i="1"/>
  <c r="R41" i="1"/>
  <c r="AQ40" i="1"/>
  <c r="AE40" i="1"/>
  <c r="AG40" i="1"/>
  <c r="V40" i="1"/>
  <c r="U40" i="1" s="1"/>
  <c r="Z39" i="1"/>
  <c r="R39" i="1"/>
  <c r="AQ38" i="1"/>
  <c r="AE38" i="1"/>
  <c r="AG38" i="1"/>
  <c r="R38" i="1"/>
  <c r="Q38" i="1"/>
  <c r="Z36" i="1"/>
  <c r="W36" i="1"/>
  <c r="AA36" i="1"/>
  <c r="X36" i="1"/>
  <c r="AB36" i="1"/>
  <c r="Y36" i="1"/>
  <c r="R37" i="1"/>
  <c r="Q37" i="1"/>
  <c r="R35" i="1"/>
  <c r="Q35" i="1"/>
  <c r="AE41" i="1"/>
  <c r="AG41" i="1"/>
  <c r="W41" i="1"/>
  <c r="AA41" i="1"/>
  <c r="Y41" i="1"/>
  <c r="AE39" i="1"/>
  <c r="AG39" i="1"/>
  <c r="W39" i="1"/>
  <c r="AA39" i="1"/>
  <c r="Y39" i="1"/>
  <c r="W38" i="1"/>
  <c r="AA38" i="1"/>
  <c r="X38" i="1"/>
  <c r="AB38" i="1"/>
  <c r="Y38" i="1"/>
  <c r="AE37" i="1"/>
  <c r="AF37" i="1"/>
  <c r="AG37" i="1"/>
  <c r="R36" i="1"/>
  <c r="Q36" i="1"/>
  <c r="AE35" i="1"/>
  <c r="AF35" i="1"/>
  <c r="AG35" i="1"/>
  <c r="J35" i="1"/>
  <c r="N35" i="1"/>
  <c r="K35" i="1"/>
  <c r="H35" i="1"/>
  <c r="L35" i="1"/>
  <c r="M35" i="1"/>
  <c r="AB41" i="1"/>
  <c r="AB39" i="1"/>
  <c r="Z37" i="1"/>
  <c r="W37" i="1"/>
  <c r="AA37" i="1"/>
  <c r="X37" i="1"/>
  <c r="AB37" i="1"/>
  <c r="Y37" i="1"/>
  <c r="AE36" i="1"/>
  <c r="AF36" i="1"/>
  <c r="AG36" i="1"/>
  <c r="J36" i="1"/>
  <c r="N36" i="1"/>
  <c r="K36" i="1"/>
  <c r="H36" i="1"/>
  <c r="L36" i="1"/>
  <c r="M36" i="1"/>
  <c r="Z35" i="1"/>
  <c r="W35" i="1"/>
  <c r="AA35" i="1"/>
  <c r="X35" i="1"/>
  <c r="AB35" i="1"/>
  <c r="Y35" i="1"/>
  <c r="AQ34" i="1"/>
  <c r="S34" i="1"/>
  <c r="I34" i="1"/>
  <c r="AC18" i="1"/>
  <c r="AD18" i="1" s="1"/>
  <c r="K37" i="1" l="1"/>
  <c r="N37" i="1"/>
  <c r="K41" i="1"/>
  <c r="N41" i="1"/>
  <c r="J50" i="1"/>
  <c r="N50" i="1"/>
  <c r="Y58" i="1"/>
  <c r="Z58" i="1"/>
  <c r="P16" i="1"/>
  <c r="Q16" i="1"/>
  <c r="R16" i="1"/>
  <c r="J46" i="1"/>
  <c r="M46" i="1"/>
  <c r="N46" i="1"/>
  <c r="J49" i="1"/>
  <c r="N49" i="1"/>
  <c r="X53" i="1"/>
  <c r="Y53" i="1"/>
  <c r="K63" i="1"/>
  <c r="H63" i="1"/>
  <c r="N63" i="1"/>
  <c r="L63" i="1"/>
  <c r="M63" i="1"/>
  <c r="J52" i="1"/>
  <c r="N52" i="1"/>
  <c r="J48" i="1"/>
  <c r="N48" i="1"/>
  <c r="Y56" i="1"/>
  <c r="Z56" i="1"/>
  <c r="P17" i="1"/>
  <c r="Q17" i="1"/>
  <c r="R17" i="1"/>
  <c r="J47" i="1"/>
  <c r="N47" i="1"/>
  <c r="J51" i="1"/>
  <c r="N51" i="1"/>
  <c r="Y57" i="1"/>
  <c r="Z57" i="1"/>
  <c r="W42" i="1"/>
  <c r="AA42" i="1"/>
  <c r="Y42" i="1"/>
  <c r="X42" i="1"/>
  <c r="Z42" i="1"/>
  <c r="AB42" i="1"/>
  <c r="W43" i="1"/>
  <c r="AA43" i="1"/>
  <c r="Z43" i="1"/>
  <c r="AB43" i="1"/>
  <c r="Y43" i="1"/>
  <c r="X43" i="1"/>
  <c r="Z70" i="1"/>
  <c r="X70" i="1"/>
  <c r="AB70" i="1"/>
  <c r="Y70" i="1"/>
  <c r="W70" i="1"/>
  <c r="AA70" i="1"/>
  <c r="M81" i="1"/>
  <c r="K81" i="1"/>
  <c r="L81" i="1"/>
  <c r="N81" i="1"/>
  <c r="H81" i="1"/>
  <c r="J81" i="1"/>
  <c r="M83" i="1"/>
  <c r="K83" i="1"/>
  <c r="H83" i="1"/>
  <c r="J83" i="1"/>
  <c r="L83" i="1"/>
  <c r="N83" i="1"/>
  <c r="J106" i="1"/>
  <c r="H106" i="1"/>
  <c r="L106" i="1"/>
  <c r="M106" i="1"/>
  <c r="N106" i="1"/>
  <c r="K106" i="1"/>
  <c r="W44" i="1"/>
  <c r="AA44" i="1"/>
  <c r="Z44" i="1"/>
  <c r="AB44" i="1"/>
  <c r="X44" i="1"/>
  <c r="Y44" i="1"/>
  <c r="W69" i="1"/>
  <c r="AA69" i="1"/>
  <c r="AB69" i="1"/>
  <c r="Y69" i="1"/>
  <c r="Z69" i="1"/>
  <c r="X69" i="1"/>
  <c r="J73" i="1"/>
  <c r="N73" i="1"/>
  <c r="M73" i="1"/>
  <c r="L73" i="1"/>
  <c r="H73" i="1"/>
  <c r="K73" i="1"/>
  <c r="N110" i="1"/>
  <c r="K110" i="1"/>
  <c r="H110" i="1"/>
  <c r="L110" i="1"/>
  <c r="M110" i="1"/>
  <c r="J110" i="1"/>
  <c r="W40" i="1"/>
  <c r="AA40" i="1"/>
  <c r="Y40" i="1"/>
  <c r="X40" i="1"/>
  <c r="Z40" i="1"/>
  <c r="AB40" i="1"/>
  <c r="W45" i="1"/>
  <c r="AA45" i="1"/>
  <c r="Z45" i="1"/>
  <c r="AB45" i="1"/>
  <c r="X45" i="1"/>
  <c r="Y45" i="1"/>
  <c r="J74" i="1"/>
  <c r="N74" i="1"/>
  <c r="M74" i="1"/>
  <c r="K74" i="1"/>
  <c r="L74" i="1"/>
  <c r="H74" i="1"/>
  <c r="J72" i="1"/>
  <c r="N72" i="1"/>
  <c r="H72" i="1"/>
  <c r="M72" i="1"/>
  <c r="K72" i="1"/>
  <c r="L72" i="1"/>
  <c r="M80" i="1"/>
  <c r="K80" i="1"/>
  <c r="N80" i="1"/>
  <c r="H80" i="1"/>
  <c r="J80" i="1"/>
  <c r="L80" i="1"/>
  <c r="J99" i="1"/>
  <c r="K99" i="1"/>
  <c r="H99" i="1"/>
  <c r="L99" i="1"/>
  <c r="M99" i="1"/>
  <c r="N99" i="1"/>
  <c r="N108" i="1"/>
  <c r="K108" i="1"/>
  <c r="H108" i="1"/>
  <c r="L108" i="1"/>
  <c r="M108" i="1"/>
  <c r="J108" i="1"/>
  <c r="J71" i="1"/>
  <c r="N71" i="1"/>
  <c r="H71" i="1"/>
  <c r="L71" i="1"/>
  <c r="M71" i="1"/>
  <c r="K71" i="1"/>
  <c r="J75" i="1"/>
  <c r="N75" i="1"/>
  <c r="M75" i="1"/>
  <c r="H75" i="1"/>
  <c r="L75" i="1"/>
  <c r="K75" i="1"/>
  <c r="M82" i="1"/>
  <c r="K82" i="1"/>
  <c r="J82" i="1"/>
  <c r="L82" i="1"/>
  <c r="N82" i="1"/>
  <c r="H82" i="1"/>
  <c r="J109" i="1"/>
  <c r="H109" i="1"/>
  <c r="L109" i="1"/>
  <c r="M109" i="1"/>
  <c r="N109" i="1"/>
  <c r="K109" i="1"/>
  <c r="V11" i="1" l="1"/>
  <c r="V12" i="1"/>
  <c r="V13" i="1"/>
  <c r="V14" i="1"/>
  <c r="V15" i="1"/>
  <c r="V16" i="1"/>
  <c r="V17" i="1"/>
  <c r="V18" i="1"/>
  <c r="V20" i="1"/>
  <c r="V21" i="1"/>
  <c r="V22" i="1"/>
  <c r="V23" i="1"/>
  <c r="V24" i="1"/>
  <c r="V25" i="1"/>
  <c r="V26" i="1"/>
  <c r="G9" i="2"/>
  <c r="G11" i="2" s="1"/>
  <c r="G5" i="2"/>
  <c r="X26" i="1" l="1"/>
  <c r="Y26" i="1" s="1"/>
  <c r="Z26" i="1" s="1"/>
  <c r="AA26" i="1" s="1"/>
  <c r="AB26" i="1" s="1"/>
  <c r="J34" i="1" l="1"/>
  <c r="K34" i="1"/>
  <c r="L34" i="1"/>
  <c r="M34" i="1"/>
  <c r="N34" i="1"/>
  <c r="J19" i="1"/>
  <c r="K19" i="1"/>
  <c r="L19" i="1"/>
  <c r="M19" i="1"/>
  <c r="N19" i="1"/>
  <c r="H34" i="1"/>
  <c r="I12" i="1"/>
  <c r="J12" i="1" s="1"/>
  <c r="I13" i="1"/>
  <c r="J13" i="1" s="1"/>
  <c r="I14" i="1"/>
  <c r="J14" i="1" s="1"/>
  <c r="I15" i="1"/>
  <c r="M15" i="1" s="1"/>
  <c r="I16" i="1"/>
  <c r="M16" i="1" s="1"/>
  <c r="I17" i="1"/>
  <c r="M17" i="1" s="1"/>
  <c r="I18" i="1"/>
  <c r="M18" i="1" s="1"/>
  <c r="I20" i="1"/>
  <c r="L20" i="1" s="1"/>
  <c r="I21" i="1"/>
  <c r="K21" i="1" s="1"/>
  <c r="I22" i="1"/>
  <c r="J22" i="1" s="1"/>
  <c r="I23" i="1"/>
  <c r="M23" i="1" s="1"/>
  <c r="I24" i="1"/>
  <c r="L24" i="1" s="1"/>
  <c r="I25" i="1"/>
  <c r="K25" i="1" s="1"/>
  <c r="I26" i="1"/>
  <c r="M26" i="1" s="1"/>
  <c r="I11" i="1"/>
  <c r="L11" i="1" s="1"/>
  <c r="M14" i="1" l="1"/>
  <c r="L26" i="1"/>
  <c r="K26" i="1"/>
  <c r="N26" i="1"/>
  <c r="J26" i="1"/>
  <c r="N25" i="1"/>
  <c r="J25" i="1"/>
  <c r="K24" i="1"/>
  <c r="L23" i="1"/>
  <c r="M22" i="1"/>
  <c r="N21" i="1"/>
  <c r="J21" i="1"/>
  <c r="K20" i="1"/>
  <c r="M25" i="1"/>
  <c r="N24" i="1"/>
  <c r="J24" i="1"/>
  <c r="K23" i="1"/>
  <c r="L22" i="1"/>
  <c r="M21" i="1"/>
  <c r="N20" i="1"/>
  <c r="J20" i="1"/>
  <c r="L25" i="1"/>
  <c r="M24" i="1"/>
  <c r="N23" i="1"/>
  <c r="J23" i="1"/>
  <c r="K22" i="1"/>
  <c r="L21" i="1"/>
  <c r="M20" i="1"/>
  <c r="N22" i="1"/>
  <c r="L18" i="1"/>
  <c r="K18" i="1"/>
  <c r="N18" i="1"/>
  <c r="J18" i="1"/>
  <c r="L17" i="1"/>
  <c r="K17" i="1"/>
  <c r="N17" i="1"/>
  <c r="J17" i="1"/>
  <c r="L16" i="1"/>
  <c r="K16" i="1"/>
  <c r="N16" i="1"/>
  <c r="J16" i="1"/>
  <c r="L15" i="1"/>
  <c r="K15" i="1"/>
  <c r="N15" i="1"/>
  <c r="J15" i="1"/>
  <c r="L14" i="1"/>
  <c r="K14" i="1"/>
  <c r="N14" i="1"/>
  <c r="M13" i="1"/>
  <c r="L13" i="1"/>
  <c r="K13" i="1"/>
  <c r="N13" i="1"/>
  <c r="M12" i="1"/>
  <c r="L12" i="1"/>
  <c r="K12" i="1"/>
  <c r="N12" i="1"/>
  <c r="J11" i="1"/>
  <c r="K11" i="1"/>
  <c r="N11" i="1"/>
  <c r="M11" i="1"/>
  <c r="AF34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11" i="1"/>
  <c r="AE18" i="1" l="1"/>
  <c r="AG18" i="1"/>
  <c r="AG25" i="1"/>
  <c r="AE25" i="1"/>
  <c r="AE17" i="1"/>
  <c r="AG17" i="1"/>
  <c r="AE24" i="1"/>
  <c r="AG24" i="1"/>
  <c r="AE16" i="1"/>
  <c r="AG16" i="1"/>
  <c r="AG26" i="1"/>
  <c r="AE26" i="1"/>
  <c r="AG21" i="1"/>
  <c r="AE21" i="1"/>
  <c r="AE22" i="1"/>
  <c r="AG22" i="1"/>
  <c r="AE20" i="1"/>
  <c r="AG20" i="1"/>
  <c r="AE23" i="1"/>
  <c r="AG23" i="1"/>
  <c r="AE19" i="1"/>
  <c r="AG19" i="1"/>
  <c r="AE34" i="1"/>
  <c r="AG34" i="1"/>
  <c r="AE12" i="1"/>
  <c r="AG12" i="1"/>
  <c r="AE13" i="1"/>
  <c r="AG13" i="1"/>
  <c r="AE14" i="1"/>
  <c r="AG14" i="1"/>
  <c r="AE15" i="1"/>
  <c r="AG15" i="1"/>
  <c r="AG11" i="1"/>
  <c r="AE11" i="1"/>
  <c r="D105" i="1"/>
  <c r="D108" i="1"/>
  <c r="D99" i="1"/>
  <c r="D91" i="1"/>
  <c r="D83" i="1"/>
  <c r="D75" i="1"/>
  <c r="D67" i="1"/>
  <c r="D59" i="1"/>
  <c r="D51" i="1"/>
  <c r="D43" i="1"/>
  <c r="D35" i="1"/>
  <c r="D25" i="1"/>
  <c r="D24" i="1"/>
  <c r="D20" i="1"/>
  <c r="D16" i="1"/>
  <c r="D15" i="1"/>
  <c r="D11" i="1"/>
  <c r="D12" i="1"/>
  <c r="AB12" i="1"/>
  <c r="Z13" i="1"/>
  <c r="X14" i="1"/>
  <c r="Y15" i="1"/>
  <c r="AA16" i="1"/>
  <c r="AB17" i="1"/>
  <c r="AB18" i="1"/>
  <c r="AA20" i="1"/>
  <c r="X21" i="1"/>
  <c r="Z22" i="1"/>
  <c r="Z23" i="1"/>
  <c r="AA24" i="1"/>
  <c r="Y25" i="1"/>
  <c r="X11" i="1"/>
  <c r="D31" i="1"/>
  <c r="D32" i="1"/>
  <c r="D33" i="1"/>
  <c r="D34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2" i="1"/>
  <c r="D93" i="1"/>
  <c r="D94" i="1"/>
  <c r="D95" i="1"/>
  <c r="D96" i="1"/>
  <c r="D97" i="1"/>
  <c r="D98" i="1"/>
  <c r="D100" i="1"/>
  <c r="D101" i="1"/>
  <c r="D102" i="1"/>
  <c r="D103" i="1"/>
  <c r="D104" i="1"/>
  <c r="D106" i="1"/>
  <c r="D107" i="1"/>
  <c r="D109" i="1"/>
  <c r="D110" i="1"/>
  <c r="D30" i="1"/>
  <c r="D13" i="1"/>
  <c r="D14" i="1"/>
  <c r="D17" i="1"/>
  <c r="D18" i="1"/>
  <c r="D21" i="1"/>
  <c r="D22" i="1"/>
  <c r="D23" i="1"/>
  <c r="D26" i="1"/>
  <c r="AB11" i="1" l="1"/>
  <c r="AA25" i="1"/>
  <c r="AA21" i="1"/>
  <c r="Z17" i="1"/>
  <c r="AA11" i="1"/>
  <c r="Y11" i="1"/>
  <c r="AA12" i="1"/>
  <c r="Z21" i="1"/>
  <c r="Z11" i="1"/>
  <c r="AA13" i="1"/>
  <c r="Y23" i="1"/>
  <c r="X13" i="1"/>
  <c r="AA23" i="1"/>
  <c r="Y24" i="1"/>
  <c r="X22" i="1"/>
  <c r="Z14" i="1"/>
  <c r="Z24" i="1"/>
  <c r="AA22" i="1"/>
  <c r="AA15" i="1"/>
  <c r="Y14" i="1"/>
  <c r="AB14" i="1"/>
  <c r="AB13" i="1"/>
  <c r="Y13" i="1"/>
  <c r="Z25" i="1"/>
  <c r="X15" i="1"/>
  <c r="AB16" i="1"/>
  <c r="AA14" i="1"/>
  <c r="X16" i="1"/>
  <c r="Y16" i="1"/>
  <c r="Z16" i="1"/>
  <c r="Z20" i="1"/>
  <c r="Z12" i="1"/>
  <c r="Y17" i="1"/>
  <c r="X18" i="1"/>
  <c r="AB15" i="1"/>
  <c r="AB21" i="1"/>
  <c r="Z18" i="1"/>
  <c r="AA18" i="1"/>
  <c r="Z15" i="1"/>
  <c r="Y18" i="1"/>
  <c r="X20" i="1"/>
  <c r="X12" i="1"/>
  <c r="Y12" i="1"/>
  <c r="AB20" i="1"/>
  <c r="AB22" i="1"/>
  <c r="X17" i="1"/>
  <c r="AA17" i="1"/>
</calcChain>
</file>

<file path=xl/sharedStrings.xml><?xml version="1.0" encoding="utf-8"?>
<sst xmlns="http://schemas.openxmlformats.org/spreadsheetml/2006/main" count="387" uniqueCount="294">
  <si>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</si>
  <si>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</si>
  <si>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</si>
  <si>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</si>
  <si>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</si>
  <si>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</si>
  <si>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</si>
  <si>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</si>
  <si>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</si>
  <si>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</si>
  <si>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</si>
  <si>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</si>
  <si>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</si>
  <si>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</si>
  <si>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</si>
  <si>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</si>
  <si>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</si>
  <si>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</si>
  <si>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</si>
  <si>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</si>
  <si>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</si>
  <si>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</si>
  <si>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</si>
  <si>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0151</t>
  </si>
  <si>
    <t>Pre-anaesthetic assessment: 10 and 20 minutes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</si>
  <si>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</si>
  <si>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</si>
  <si>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</si>
  <si>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</si>
  <si>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</si>
  <si>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</si>
  <si>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</si>
  <si>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</si>
  <si>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</si>
  <si>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</si>
  <si>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0009</t>
  </si>
  <si>
    <t>0008</t>
  </si>
  <si>
    <t>0011</t>
  </si>
  <si>
    <t>5760</t>
  </si>
  <si>
    <t>0941</t>
  </si>
  <si>
    <t>2831</t>
  </si>
  <si>
    <t>0943</t>
  </si>
  <si>
    <t>0968</t>
  </si>
  <si>
    <t>2927</t>
  </si>
  <si>
    <t>0962</t>
  </si>
  <si>
    <t>0930</t>
  </si>
  <si>
    <t>0933</t>
  </si>
  <si>
    <t>0507</t>
  </si>
  <si>
    <t>0051</t>
  </si>
  <si>
    <t>0018</t>
  </si>
  <si>
    <t>0614</t>
  </si>
  <si>
    <t>0593</t>
  </si>
  <si>
    <t>0637</t>
  </si>
  <si>
    <t>0646</t>
  </si>
  <si>
    <t>0667</t>
  </si>
  <si>
    <t>0465</t>
  </si>
  <si>
    <t>0617</t>
  </si>
  <si>
    <t>0673</t>
  </si>
  <si>
    <t>0497</t>
  </si>
  <si>
    <t>0592</t>
  </si>
  <si>
    <t>0679</t>
  </si>
  <si>
    <t>0884</t>
  </si>
  <si>
    <t>0421</t>
  </si>
  <si>
    <t>0911</t>
  </si>
  <si>
    <t>0499</t>
  </si>
  <si>
    <t>0475</t>
  </si>
  <si>
    <t>0537</t>
  </si>
  <si>
    <t>0527</t>
  </si>
  <si>
    <t>0391</t>
  </si>
  <si>
    <t>0661</t>
  </si>
  <si>
    <t>0583</t>
  </si>
  <si>
    <t>0578</t>
  </si>
  <si>
    <t>0747</t>
  </si>
  <si>
    <t>0782</t>
  </si>
  <si>
    <t>0775</t>
  </si>
  <si>
    <t>0615</t>
  </si>
  <si>
    <t>0748</t>
  </si>
  <si>
    <t>0304</t>
  </si>
  <si>
    <t>0825</t>
  </si>
  <si>
    <t>0405</t>
  </si>
  <si>
    <t>0887</t>
  </si>
  <si>
    <t>0680</t>
  </si>
  <si>
    <t>5731</t>
  </si>
  <si>
    <t>0303</t>
  </si>
  <si>
    <t>0675</t>
  </si>
  <si>
    <t>0503</t>
  </si>
  <si>
    <t>0521</t>
  </si>
  <si>
    <t>0429</t>
  </si>
  <si>
    <t>0771</t>
  </si>
  <si>
    <t>0853</t>
  </si>
  <si>
    <t>0645</t>
  </si>
  <si>
    <t>0781</t>
  </si>
  <si>
    <t>0831</t>
  </si>
  <si>
    <t>0376</t>
  </si>
  <si>
    <t>0392</t>
  </si>
  <si>
    <t>0479</t>
  </si>
  <si>
    <t>0903</t>
  </si>
  <si>
    <t>0641</t>
  </si>
  <si>
    <t>0620</t>
  </si>
  <si>
    <t>0600</t>
  </si>
  <si>
    <t>0545</t>
  </si>
  <si>
    <t>0389</t>
  </si>
  <si>
    <t>0829</t>
  </si>
  <si>
    <t>0437</t>
  </si>
  <si>
    <t>0855</t>
  </si>
  <si>
    <t>0473</t>
  </si>
  <si>
    <t>0948</t>
  </si>
  <si>
    <t>0677</t>
  </si>
  <si>
    <t>0767</t>
  </si>
  <si>
    <t>0821</t>
  </si>
  <si>
    <t>5102*</t>
  </si>
  <si>
    <t>Specialist surgeon assistant</t>
  </si>
  <si>
    <t>Assistant</t>
  </si>
  <si>
    <t>Emergency Procedures</t>
  </si>
  <si>
    <t>Physical treatment</t>
  </si>
  <si>
    <t>Stitching of soft-tissue injuries: Deep laceration involving extensive muscle damage</t>
  </si>
  <si>
    <t>Major debridement of wound, sloughectomy or secondary suture</t>
  </si>
  <si>
    <t>Dupuytren's contracture: Fasciectomy</t>
  </si>
  <si>
    <t>Fracture (reduction under general anaesthetic): Humerus</t>
  </si>
  <si>
    <t>Fractures requiring open reduction, internal fixation, external skeletal fixation and/or bone grafting</t>
  </si>
  <si>
    <t>Fracture (reduction under general anaesthetic): Radius and/or Ulna</t>
  </si>
  <si>
    <t xml:space="preserve">Fracture (reduction under general anaesthetic): Open reduction of both radius and ulna </t>
  </si>
  <si>
    <t>Fracture (reduction under general anaesthetic): Open treatment of metacarpal: Simple</t>
  </si>
  <si>
    <t>Fracture (reduction under general anaesthetic): Femur: Neck or Shaft</t>
  </si>
  <si>
    <t>Fracture (reduction under general anaesthetic): Tibia with or without fibula</t>
  </si>
  <si>
    <t>Fracture (reduction under general anaesthetic): Fracture-dislocation of ankle</t>
  </si>
  <si>
    <t>Percutaneous insertion plus subsequent removal of Kirschner wires or Steinmann pins (no after-care)</t>
  </si>
  <si>
    <t>Bonegrafting or internal fixation for malunion or non-union: Femur, Tibia, Humerus, Radius and Ulna</t>
  </si>
  <si>
    <t>Bonegrafting or internal fixation for malunion or non-union: Other bones</t>
  </si>
  <si>
    <t>Resection of bone or tumour with or without grafting (benign)</t>
  </si>
  <si>
    <t>Grafts to cysts: Large bones</t>
  </si>
  <si>
    <t>Grafts to cysts: Cartilage graft</t>
  </si>
  <si>
    <t xml:space="preserve">Removal of autogenous bone for grafting </t>
  </si>
  <si>
    <t>Osteotomy: Femoral: Proximal (modifier 0051 is applicable)</t>
  </si>
  <si>
    <t>Osteotomy: Knee region</t>
  </si>
  <si>
    <t>Exostosis: Excision: Less accessible sites</t>
  </si>
  <si>
    <t>Biopsy: Open (modifier 0005 is not applicable): Less accessible site</t>
  </si>
  <si>
    <t>Operations for dislocations: Recurrent dislocation of shoulder</t>
  </si>
  <si>
    <t>Capsulotomy or arthrotomy or biopsy or drainage of joint: Large joint (including three weeks after-care)</t>
  </si>
  <si>
    <t>Synovectomy: Large joint</t>
  </si>
  <si>
    <t>Tendon synovectomy</t>
  </si>
  <si>
    <t>Arthrodesis: Digital joint</t>
  </si>
  <si>
    <t>Arthroplasty: Debridement large joints</t>
  </si>
  <si>
    <t>Arthroplasty: Excision medial or lateral end of clavicle</t>
  </si>
  <si>
    <t>Shoulder: Acromioplasty</t>
  </si>
  <si>
    <t>Shoulder: Total replacement</t>
  </si>
  <si>
    <t>Hip: Total replacement</t>
  </si>
  <si>
    <t>Hip: Prosthetic replacement of femoral head</t>
  </si>
  <si>
    <t>Knee: Partial replacement</t>
  </si>
  <si>
    <t>Knee: Total replacement</t>
  </si>
  <si>
    <t xml:space="preserve">Aspiration of joint or intra-articular injection (not including after-care) </t>
  </si>
  <si>
    <t>Arthroscopy (excluding after-care) (modifiers 0005 and 0013 are not applicable)</t>
  </si>
  <si>
    <t>Meniscectomy or operation for other internal derangement of knee</t>
  </si>
  <si>
    <t>Joint ligament reconstruction or suture: Ankle: Collateral</t>
  </si>
  <si>
    <t>Joint ligament reconstruction or suture: Knee: Collateral</t>
  </si>
  <si>
    <t>Joint ligament reconstruction or suture: Ligament augmentation procedure of knee</t>
  </si>
  <si>
    <t>Joint ligament reconstruction or suture: Digital joint ligament</t>
  </si>
  <si>
    <t>Muscle and tendon repair: Rotator cuff</t>
  </si>
  <si>
    <t>Muscle and tendon repair: Debridement Rotator cuff</t>
  </si>
  <si>
    <t>Hand: Flexor tendon suture: Primary (per tendon)</t>
  </si>
  <si>
    <t>Extensor tendon suture: Primary (per tendon)</t>
  </si>
  <si>
    <t>Tendon freeing operation, except where specified elsewhere</t>
  </si>
  <si>
    <t>Carpal tunnel syndrome</t>
  </si>
  <si>
    <t>Tennis elbow</t>
  </si>
  <si>
    <t>Hip: Open muscle release</t>
  </si>
  <si>
    <t>Knee: Quadriceps plasty</t>
  </si>
  <si>
    <t>Knee: Open tenotomy</t>
  </si>
  <si>
    <t>Excision: Small bursa or ganglion</t>
  </si>
  <si>
    <t>Excision: Compound palmar ganglion or synovectomy</t>
  </si>
  <si>
    <t>Removal of internal fixatives: Less accessible</t>
  </si>
  <si>
    <t>Limb cast (excluding after-care) (modifier 0005 is not applicable)</t>
  </si>
  <si>
    <t>Hammer toe: One toe</t>
  </si>
  <si>
    <t>Metatarsal osteotomy or Lapidus or similar or Chevron - stand alone procedure</t>
  </si>
  <si>
    <t>Anterior spinal osteotomy with disc removal: One vertebral segment</t>
  </si>
  <si>
    <t>Posterior osteotomy of spine: One vertebral segment</t>
  </si>
  <si>
    <t>Posterior interbody lumbar fusion: One level</t>
  </si>
  <si>
    <t>Posterior segmental instrumentation: 2 to 6 vertebrae</t>
  </si>
  <si>
    <t>Anterior instrumentation: 2 to 3 vertebrae</t>
  </si>
  <si>
    <t>Procedures for pain relief: Peripheral nerve block</t>
  </si>
  <si>
    <t>Neurolysis: Major</t>
  </si>
  <si>
    <t>Rhizotomy: Extradural, but intraspinal</t>
  </si>
  <si>
    <t>Lumbar osteophyte removal</t>
  </si>
  <si>
    <t>Ultrasound of joints (e.g. shoulder, hip, knee), per joint</t>
  </si>
  <si>
    <t>Distal soft tissue procedure for Hallux Valgus</t>
  </si>
  <si>
    <t>Aitkin procedure or similar</t>
  </si>
  <si>
    <t>Tendon transfer foot</t>
  </si>
  <si>
    <t>Laminectomy, facetectomy, decompression for lateral recess stenosis plus spinal stenosis: One level</t>
  </si>
  <si>
    <t>Anterior disc removal and spinal decompression cervical: One level</t>
  </si>
  <si>
    <t>Anterior interbody fusion: Each additional level</t>
  </si>
  <si>
    <t>Laminectomy with decompression of nerve roots and disc removal: One level</t>
  </si>
  <si>
    <t xml:space="preserve">Fractures involving large joints (includes the item for the relative bone) </t>
  </si>
  <si>
    <t>Disclaimer:</t>
  </si>
  <si>
    <t>See the Notes below for All Tariffs</t>
  </si>
  <si>
    <t>Note:</t>
  </si>
  <si>
    <t>`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</si>
  <si>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</si>
  <si>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</si>
  <si>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</si>
  <si>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</si>
  <si>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</si>
  <si>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</si>
  <si>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</si>
  <si>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</si>
  <si>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</si>
  <si>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</si>
  <si>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</si>
  <si>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</si>
  <si>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HEALTHMAN ORTHOPAEDICS COSTING GUIDE 2017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</si>
  <si>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</si>
  <si>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</si>
  <si>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</si>
  <si>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</si>
  <si>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</si>
  <si>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</si>
  <si>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</si>
  <si>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</si>
  <si>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</si>
  <si>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</si>
  <si>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</si>
  <si>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</si>
  <si>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</si>
  <si>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</si>
  <si>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</si>
  <si>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</si>
  <si>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</si>
  <si>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</si>
  <si>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</si>
  <si>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</si>
  <si>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</si>
  <si>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</si>
  <si>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</si>
  <si>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</si>
  <si>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</si>
  <si>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</si>
  <si>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</si>
  <si>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</si>
  <si>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</si>
  <si>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</si>
  <si>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</si>
  <si>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</si>
  <si>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</si>
  <si>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</si>
  <si>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</si>
  <si>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</si>
  <si>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</si>
  <si>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</si>
  <si>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</si>
  <si>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COMPARATIVE TARIFFS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</si>
  <si>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</si>
  <si>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</si>
  <si>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</si>
  <si>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</si>
  <si>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</si>
  <si>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</si>
  <si>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</si>
  <si>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</si>
  <si>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10. Applicable to Dicovery Physician Quality Network Project Participants (only)</t>
  </si>
  <si>
    <t>11. Applicable to Medihelp Project Participants (only)</t>
  </si>
  <si>
    <t xml:space="preserve">12. The new and updated procedure codes were approved by FCPSA, SEMDSA, SAPPF and SAMA in 2015.  We encourage practitioners to use it. 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</si>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</sst>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2" fillId="3" borderId="10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10" xfId="0" applyNumberFormat="1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left" wrapText="1"/>
      <protection hidden="1"/>
    </xf>
    <xf numFmtId="0" fontId="3" fillId="3" borderId="11" xfId="1" applyNumberFormat="1" applyFont="1" applyFill="1" applyBorder="1" applyProtection="1">
      <protection hidden="1"/>
    </xf>
    <xf numFmtId="164" fontId="3" fillId="3" borderId="11" xfId="1" applyFont="1" applyFill="1" applyBorder="1" applyProtection="1">
      <protection hidden="1"/>
    </xf>
    <xf numFmtId="165" fontId="3" fillId="3" borderId="11" xfId="1" applyNumberFormat="1" applyFont="1" applyFill="1" applyBorder="1" applyProtection="1">
      <protection hidden="1"/>
    </xf>
    <xf numFmtId="164" fontId="5" fillId="3" borderId="11" xfId="1" applyFont="1" applyFill="1" applyBorder="1" applyProtection="1">
      <protection hidden="1"/>
    </xf>
    <xf numFmtId="9" fontId="5" fillId="3" borderId="11" xfId="0" applyNumberFormat="1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164" fontId="3" fillId="3" borderId="12" xfId="1" applyFont="1" applyFill="1" applyBorder="1" applyProtection="1">
      <protection hidden="1"/>
    </xf>
    <xf numFmtId="49" fontId="5" fillId="2" borderId="13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49" fontId="9" fillId="2" borderId="14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4" fontId="5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4" fontId="9" fillId="2" borderId="20" xfId="1" applyFont="1" applyFill="1" applyBorder="1" applyProtection="1">
      <protection hidden="1"/>
    </xf>
    <xf numFmtId="49" fontId="5" fillId="2" borderId="14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Protection="1">
      <protection hidden="1"/>
    </xf>
    <xf numFmtId="49" fontId="5" fillId="2" borderId="14" xfId="0" applyNumberFormat="1" applyFont="1" applyFill="1" applyBorder="1" applyAlignment="1" applyProtection="1">
      <alignment horizontal="left"/>
      <protection hidden="1"/>
    </xf>
    <xf numFmtId="49" fontId="5" fillId="2" borderId="15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49" fontId="5" fillId="2" borderId="13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0" fontId="12" fillId="2" borderId="19" xfId="0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Protection="1">
      <protection hidden="1"/>
    </xf>
    <xf numFmtId="0" fontId="5" fillId="2" borderId="17" xfId="0" applyFont="1" applyFill="1" applyBorder="1" applyAlignment="1" applyProtection="1">
      <alignment vertical="top" wrapText="1"/>
      <protection hidden="1"/>
    </xf>
    <xf numFmtId="49" fontId="14" fillId="2" borderId="14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2" borderId="20" xfId="1" applyNumberFormat="1" applyFont="1" applyFill="1" applyBorder="1" applyProtection="1">
      <protection hidden="1"/>
    </xf>
    <xf numFmtId="49" fontId="3" fillId="2" borderId="15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wrapText="1"/>
      <protection hidden="1"/>
    </xf>
    <xf numFmtId="0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Font="1" applyFill="1" applyBorder="1" applyAlignment="1" applyProtection="1">
      <alignment wrapText="1"/>
      <protection hidden="1"/>
    </xf>
    <xf numFmtId="165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NumberFormat="1" applyFont="1" applyFill="1" applyBorder="1" applyAlignment="1" applyProtection="1">
      <alignment wrapText="1"/>
      <protection hidden="1"/>
    </xf>
    <xf numFmtId="165" fontId="3" fillId="2" borderId="7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5" xfId="1" applyNumberFormat="1" applyFont="1" applyFill="1" applyBorder="1" applyAlignment="1" applyProtection="1">
      <alignment wrapText="1"/>
      <protection hidden="1"/>
    </xf>
    <xf numFmtId="0" fontId="7" fillId="4" borderId="6" xfId="0" applyFont="1" applyFill="1" applyBorder="1" applyProtection="1">
      <protection hidden="1"/>
    </xf>
    <xf numFmtId="0" fontId="3" fillId="4" borderId="4" xfId="0" applyFont="1" applyFill="1" applyBorder="1" applyAlignment="1" applyProtection="1">
      <alignment wrapText="1"/>
      <protection hidden="1"/>
    </xf>
    <xf numFmtId="0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Font="1" applyFill="1" applyBorder="1" applyAlignment="1" applyProtection="1">
      <alignment wrapText="1"/>
      <protection hidden="1"/>
    </xf>
    <xf numFmtId="165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NumberFormat="1" applyFont="1" applyFill="1" applyBorder="1" applyAlignment="1" applyProtection="1">
      <alignment wrapText="1"/>
      <protection hidden="1"/>
    </xf>
    <xf numFmtId="165" fontId="3" fillId="4" borderId="7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5" xfId="0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2" fillId="3" borderId="11" xfId="1" applyFont="1" applyFill="1" applyBorder="1" applyAlignment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5" fontId="5" fillId="6" borderId="19" xfId="1" applyNumberFormat="1" applyFont="1" applyFill="1" applyBorder="1" applyProtection="1">
      <protection hidden="1"/>
    </xf>
    <xf numFmtId="164" fontId="5" fillId="6" borderId="19" xfId="1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0" fontId="3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165" fontId="5" fillId="0" borderId="20" xfId="1" applyNumberFormat="1" applyFont="1" applyFill="1" applyBorder="1" applyAlignment="1" applyProtection="1">
      <alignment wrapText="1"/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Alignment="1" applyProtection="1">
      <alignment wrapText="1"/>
      <protection hidden="1"/>
    </xf>
    <xf numFmtId="164" fontId="5" fillId="0" borderId="20" xfId="1" applyFont="1" applyFill="1" applyBorder="1" applyProtection="1">
      <protection hidden="1"/>
    </xf>
    <xf numFmtId="164" fontId="5" fillId="0" borderId="21" xfId="1" applyFont="1" applyFill="1" applyBorder="1" applyProtection="1">
      <protection hidden="1"/>
    </xf>
    <xf numFmtId="165" fontId="5" fillId="0" borderId="21" xfId="1" applyNumberFormat="1" applyFont="1" applyFill="1" applyBorder="1" applyProtection="1">
      <protection hidden="1"/>
    </xf>
    <xf numFmtId="165" fontId="3" fillId="0" borderId="21" xfId="1" applyNumberFormat="1" applyFont="1" applyFill="1" applyBorder="1" applyProtection="1">
      <protection hidden="1"/>
    </xf>
    <xf numFmtId="164" fontId="5" fillId="0" borderId="21" xfId="1" applyNumberFormat="1" applyFont="1" applyFill="1" applyBorder="1" applyProtection="1">
      <protection hidden="1"/>
    </xf>
    <xf numFmtId="0" fontId="6" fillId="3" borderId="10" xfId="0" applyFont="1" applyFill="1" applyBorder="1" applyAlignment="1" applyProtection="1">
      <protection hidden="1"/>
    </xf>
    <xf numFmtId="0" fontId="6" fillId="3" borderId="11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4" borderId="1" xfId="0" quotePrefix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165" fontId="19" fillId="4" borderId="1" xfId="1" applyNumberFormat="1" applyFont="1" applyFill="1" applyBorder="1" applyAlignment="1">
      <alignment horizontal="center"/>
    </xf>
    <xf numFmtId="166" fontId="19" fillId="4" borderId="1" xfId="1" applyNumberFormat="1" applyFont="1" applyFill="1" applyBorder="1" applyAlignment="1">
      <alignment horizontal="center" wrapText="1"/>
    </xf>
    <xf numFmtId="167" fontId="19" fillId="4" borderId="1" xfId="1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165" fontId="20" fillId="7" borderId="1" xfId="1" applyNumberFormat="1" applyFont="1" applyFill="1" applyBorder="1" applyAlignment="1">
      <alignment horizontal="center"/>
    </xf>
    <xf numFmtId="166" fontId="20" fillId="7" borderId="1" xfId="1" applyNumberFormat="1" applyFont="1" applyFill="1" applyBorder="1" applyAlignment="1">
      <alignment horizontal="center" wrapText="1"/>
    </xf>
    <xf numFmtId="167" fontId="20" fillId="7" borderId="1" xfId="1" applyNumberFormat="1" applyFont="1" applyFill="1" applyBorder="1" applyAlignment="1">
      <alignment horizontal="center" wrapText="1"/>
    </xf>
    <xf numFmtId="0" fontId="20" fillId="0" borderId="0" xfId="0" applyFont="1" applyFill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/>
    <xf numFmtId="165" fontId="20" fillId="0" borderId="1" xfId="1" applyNumberFormat="1" applyFont="1" applyFill="1" applyBorder="1" applyAlignment="1">
      <alignment horizontal="center"/>
    </xf>
    <xf numFmtId="166" fontId="20" fillId="0" borderId="1" xfId="1" applyNumberFormat="1" applyFont="1" applyFill="1" applyBorder="1" applyAlignment="1">
      <alignment horizontal="center" wrapText="1"/>
    </xf>
    <xf numFmtId="167" fontId="20" fillId="0" borderId="1" xfId="1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0" borderId="1" xfId="1" applyNumberFormat="1" applyFont="1" applyFill="1" applyBorder="1" applyAlignment="1" applyProtection="1">
      <alignment wrapText="1"/>
      <protection hidden="1"/>
    </xf>
    <xf numFmtId="167" fontId="21" fillId="0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166" fontId="20" fillId="0" borderId="0" xfId="1" applyNumberFormat="1" applyFont="1" applyFill="1" applyAlignment="1">
      <alignment horizontal="center" wrapText="1"/>
    </xf>
    <xf numFmtId="167" fontId="20" fillId="0" borderId="0" xfId="1" applyNumberFormat="1" applyFont="1" applyFill="1" applyAlignment="1">
      <alignment horizontal="center" wrapText="1"/>
    </xf>
    <xf numFmtId="49" fontId="5" fillId="2" borderId="22" xfId="0" applyNumberFormat="1" applyFont="1" applyFill="1" applyBorder="1" applyProtection="1">
      <protection hidden="1"/>
    </xf>
    <xf numFmtId="49" fontId="5" fillId="2" borderId="23" xfId="0" applyNumberFormat="1" applyFont="1" applyFill="1" applyBorder="1" applyAlignment="1" applyProtection="1">
      <alignment wrapText="1"/>
      <protection hidden="1"/>
    </xf>
    <xf numFmtId="164" fontId="5" fillId="2" borderId="24" xfId="1" applyFont="1" applyFill="1" applyBorder="1" applyProtection="1">
      <protection hidden="1"/>
    </xf>
    <xf numFmtId="165" fontId="23" fillId="0" borderId="24" xfId="1" applyNumberFormat="1" applyFont="1" applyFill="1" applyBorder="1" applyProtection="1">
      <protection hidden="1"/>
    </xf>
    <xf numFmtId="164" fontId="23" fillId="0" borderId="24" xfId="1" applyFont="1" applyFill="1" applyBorder="1" applyProtection="1">
      <protection hidden="1"/>
    </xf>
    <xf numFmtId="164" fontId="22" fillId="2" borderId="24" xfId="1" applyFont="1" applyFill="1" applyBorder="1" applyProtection="1">
      <protection hidden="1"/>
    </xf>
    <xf numFmtId="165" fontId="22" fillId="0" borderId="24" xfId="1" applyNumberFormat="1" applyFont="1" applyFill="1" applyBorder="1" applyProtection="1">
      <protection hidden="1"/>
    </xf>
    <xf numFmtId="164" fontId="22" fillId="6" borderId="24" xfId="1" applyFont="1" applyFill="1" applyBorder="1" applyProtection="1">
      <protection hidden="1"/>
    </xf>
    <xf numFmtId="165" fontId="5" fillId="2" borderId="24" xfId="1" applyNumberFormat="1" applyFont="1" applyFill="1" applyBorder="1" applyProtection="1">
      <protection hidden="1"/>
    </xf>
    <xf numFmtId="0" fontId="15" fillId="2" borderId="6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164" fontId="18" fillId="2" borderId="0" xfId="1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5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4" fillId="2" borderId="2" xfId="0" applyFont="1" applyFill="1" applyBorder="1" applyAlignment="1" applyProtection="1">
      <protection hidden="1"/>
    </xf>
    <xf numFmtId="0" fontId="25" fillId="2" borderId="2" xfId="0" applyFont="1" applyFill="1" applyBorder="1" applyAlignment="1" applyProtection="1">
      <protection hidden="1"/>
    </xf>
    <xf numFmtId="0" fontId="26" fillId="2" borderId="0" xfId="0" applyFont="1" applyFill="1" applyBorder="1" applyAlignment="1" applyProtection="1">
      <alignment wrapText="1"/>
      <protection hidden="1"/>
    </xf>
    <xf numFmtId="164" fontId="26" fillId="2" borderId="0" xfId="1" applyFont="1" applyFill="1" applyBorder="1" applyAlignment="1" applyProtection="1">
      <alignment wrapText="1"/>
      <protection hidden="1"/>
    </xf>
    <xf numFmtId="165" fontId="26" fillId="2" borderId="0" xfId="1" applyNumberFormat="1" applyFont="1" applyFill="1" applyBorder="1" applyAlignment="1" applyProtection="1">
      <alignment wrapText="1"/>
      <protection hidden="1"/>
    </xf>
    <xf numFmtId="164" fontId="26" fillId="2" borderId="0" xfId="1" applyNumberFormat="1" applyFont="1" applyFill="1" applyBorder="1" applyAlignment="1" applyProtection="1">
      <alignment wrapText="1"/>
      <protection hidden="1"/>
    </xf>
    <xf numFmtId="165" fontId="26" fillId="2" borderId="5" xfId="1" applyNumberFormat="1" applyFont="1" applyFill="1" applyBorder="1" applyAlignment="1" applyProtection="1">
      <alignment wrapText="1"/>
      <protection hidden="1"/>
    </xf>
    <xf numFmtId="0" fontId="26" fillId="2" borderId="0" xfId="0" applyFont="1" applyFill="1" applyBorder="1" applyProtection="1">
      <protection hidden="1"/>
    </xf>
    <xf numFmtId="0" fontId="27" fillId="2" borderId="2" xfId="0" applyFont="1" applyFill="1" applyBorder="1" applyAlignment="1" applyProtection="1">
      <protection hidden="1"/>
    </xf>
    <xf numFmtId="0" fontId="28" fillId="2" borderId="2" xfId="0" applyFont="1" applyFill="1" applyBorder="1" applyAlignment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3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Font="1" applyFill="1" applyBorder="1" applyAlignment="1" applyProtection="1">
      <alignment horizontal="center" wrapText="1"/>
      <protection hidden="1"/>
    </xf>
    <xf numFmtId="165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NumberFormat="1" applyFont="1" applyFill="1" applyBorder="1" applyAlignment="1" applyProtection="1">
      <alignment horizontal="center" wrapText="1"/>
      <protection hidden="1"/>
    </xf>
    <xf numFmtId="164" fontId="29" fillId="0" borderId="20" xfId="1" applyFont="1" applyFill="1" applyBorder="1" applyProtection="1">
      <protection hidden="1"/>
    </xf>
    <xf numFmtId="164" fontId="29" fillId="2" borderId="20" xfId="1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164" fontId="6" fillId="2" borderId="8" xfId="1" applyFont="1" applyFill="1" applyBorder="1" applyAlignment="1" applyProtection="1">
      <alignment horizontal="center"/>
      <protection hidden="1"/>
    </xf>
    <xf numFmtId="164" fontId="6" fillId="2" borderId="3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4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2.75" x14ac:dyDescent="0.2"/>
  <cols>
    <col min="1" max="1" width="8.85546875" style="110" bestFit="1" customWidth="1"/>
    <col min="2" max="2" width="65.42578125" style="80" bestFit="1" customWidth="1"/>
    <col min="3" max="3" width="11.7109375" style="4" bestFit="1" customWidth="1"/>
    <col min="4" max="4" width="10.5703125" style="8" bestFit="1" customWidth="1"/>
    <col min="5" max="5" width="10.855468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" style="9" customWidth="1"/>
    <col min="11" max="12" width="16" style="9" customWidth="1"/>
    <col min="13" max="14" width="11" style="9" customWidth="1"/>
    <col min="15" max="15" width="10" style="10" customWidth="1"/>
    <col min="16" max="16" width="10.7109375" style="9" customWidth="1"/>
    <col min="17" max="18" width="11" style="9" customWidth="1"/>
    <col min="19" max="19" width="10" style="10" customWidth="1"/>
    <col min="20" max="20" width="10.7109375" style="9" customWidth="1"/>
    <col min="21" max="21" width="10" style="10" customWidth="1"/>
    <col min="22" max="22" width="7.7109375" style="9" customWidth="1"/>
    <col min="23" max="24" width="9.42578125" style="4" bestFit="1" customWidth="1"/>
    <col min="25" max="28" width="10.5703125" style="4" bestFit="1" customWidth="1"/>
    <col min="29" max="29" width="10" style="11" customWidth="1"/>
    <col min="30" max="30" width="10.28515625" style="9" customWidth="1"/>
    <col min="31" max="33" width="10.42578125" style="9" customWidth="1"/>
    <col min="34" max="34" width="11.42578125" style="8" customWidth="1"/>
    <col min="35" max="35" width="10.42578125" style="9" customWidth="1"/>
    <col min="36" max="36" width="11.28515625" style="8" customWidth="1"/>
    <col min="37" max="37" width="10.140625" style="9" customWidth="1"/>
    <col min="38" max="38" width="10" style="11" customWidth="1"/>
    <col min="39" max="39" width="10.28515625" style="9" customWidth="1"/>
    <col min="40" max="40" width="10.42578125" style="9" customWidth="1"/>
    <col min="41" max="41" width="10" style="11" customWidth="1"/>
    <col min="42" max="42" width="10.28515625" style="9" customWidth="1"/>
    <col min="43" max="44" width="10.42578125" style="9" customWidth="1"/>
    <col min="45" max="45" width="10" style="8" customWidth="1"/>
    <col min="46" max="46" width="9" style="9" customWidth="1"/>
    <col min="47" max="47" width="10" style="8" customWidth="1"/>
    <col min="48" max="48" width="9.85546875" style="9" customWidth="1"/>
    <col min="49" max="49" width="11" style="8" customWidth="1"/>
    <col min="50" max="50" width="11" style="9" customWidth="1"/>
    <col min="51" max="51" width="1.140625" style="4" customWidth="1"/>
    <col min="52" max="16384" width="9.140625" style="4"/>
  </cols>
  <sheetData>
    <row r="1" spans="1:50" ht="23.25" x14ac:dyDescent="0.35">
      <c r="A1" s="1" t="s">
        <v>207</v>
      </c>
      <c r="B1" s="2"/>
      <c r="C1" s="2"/>
      <c r="D1" s="2"/>
      <c r="E1" s="2"/>
      <c r="F1" s="113"/>
      <c r="G1" s="2"/>
      <c r="H1" s="1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">
      <c r="A2" s="5"/>
      <c r="B2" s="6"/>
      <c r="C2" s="7"/>
    </row>
    <row r="3" spans="1:50" ht="15.75" x14ac:dyDescent="0.25">
      <c r="A3" s="135" t="s">
        <v>247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</row>
    <row r="4" spans="1:50" ht="15.75" x14ac:dyDescent="0.25">
      <c r="A4" s="140"/>
      <c r="B4" s="141"/>
      <c r="C4" s="225"/>
      <c r="D4" s="235" t="s">
        <v>259</v>
      </c>
      <c r="E4" s="236"/>
      <c r="F4" s="237" t="s">
        <v>260</v>
      </c>
      <c r="G4" s="238"/>
      <c r="H4" s="238"/>
      <c r="I4" s="238"/>
      <c r="J4" s="238"/>
      <c r="K4" s="238"/>
      <c r="L4" s="238"/>
      <c r="M4" s="238"/>
      <c r="N4" s="239"/>
      <c r="O4" s="235" t="s">
        <v>226</v>
      </c>
      <c r="P4" s="240"/>
      <c r="Q4" s="240"/>
      <c r="R4" s="236"/>
      <c r="S4" s="235" t="s">
        <v>227</v>
      </c>
      <c r="T4" s="240"/>
      <c r="U4" s="240"/>
      <c r="V4" s="240"/>
      <c r="W4" s="240"/>
      <c r="X4" s="240"/>
      <c r="Y4" s="240"/>
      <c r="Z4" s="240"/>
      <c r="AA4" s="240"/>
      <c r="AB4" s="236"/>
      <c r="AC4" s="235" t="s">
        <v>229</v>
      </c>
      <c r="AD4" s="240"/>
      <c r="AE4" s="240"/>
      <c r="AF4" s="240"/>
      <c r="AG4" s="236"/>
      <c r="AH4" s="235" t="s">
        <v>238</v>
      </c>
      <c r="AI4" s="240"/>
      <c r="AJ4" s="240"/>
      <c r="AK4" s="236"/>
      <c r="AL4" s="235" t="s">
        <v>239</v>
      </c>
      <c r="AM4" s="240"/>
      <c r="AN4" s="236"/>
      <c r="AO4" s="241" t="s">
        <v>261</v>
      </c>
      <c r="AP4" s="242"/>
      <c r="AQ4" s="242"/>
      <c r="AR4" s="242"/>
      <c r="AS4" s="243" t="s">
        <v>262</v>
      </c>
      <c r="AT4" s="244"/>
      <c r="AU4" s="244"/>
      <c r="AV4" s="244"/>
      <c r="AW4" s="244"/>
      <c r="AX4" s="245"/>
    </row>
    <row r="5" spans="1:50" ht="84" customHeight="1" x14ac:dyDescent="0.2">
      <c r="A5" s="12" t="s">
        <v>0</v>
      </c>
      <c r="B5" s="13" t="s">
        <v>1</v>
      </c>
      <c r="C5" s="138" t="s">
        <v>2</v>
      </c>
      <c r="D5" s="14" t="s">
        <v>263</v>
      </c>
      <c r="E5" s="15" t="s">
        <v>264</v>
      </c>
      <c r="F5" s="14" t="s">
        <v>265</v>
      </c>
      <c r="G5" s="14" t="s">
        <v>266</v>
      </c>
      <c r="H5" s="14" t="s">
        <v>267</v>
      </c>
      <c r="I5" s="14" t="s">
        <v>268</v>
      </c>
      <c r="J5" s="15" t="s">
        <v>269</v>
      </c>
      <c r="K5" s="15" t="s">
        <v>270</v>
      </c>
      <c r="L5" s="15" t="s">
        <v>271</v>
      </c>
      <c r="M5" s="15" t="s">
        <v>272</v>
      </c>
      <c r="N5" s="15" t="s">
        <v>273</v>
      </c>
      <c r="O5" s="14" t="s">
        <v>274</v>
      </c>
      <c r="P5" s="15" t="s">
        <v>264</v>
      </c>
      <c r="Q5" s="15" t="s">
        <v>275</v>
      </c>
      <c r="R5" s="15" t="s">
        <v>275</v>
      </c>
      <c r="S5" s="14" t="s">
        <v>265</v>
      </c>
      <c r="T5" s="15" t="s">
        <v>266</v>
      </c>
      <c r="U5" s="14" t="s">
        <v>267</v>
      </c>
      <c r="V5" s="14" t="s">
        <v>268</v>
      </c>
      <c r="W5" s="226" t="s">
        <v>276</v>
      </c>
      <c r="X5" s="226" t="s">
        <v>277</v>
      </c>
      <c r="Y5" s="226" t="s">
        <v>278</v>
      </c>
      <c r="Z5" s="226" t="s">
        <v>279</v>
      </c>
      <c r="AA5" s="226" t="s">
        <v>280</v>
      </c>
      <c r="AB5" s="226" t="s">
        <v>281</v>
      </c>
      <c r="AC5" s="14" t="s">
        <v>282</v>
      </c>
      <c r="AD5" s="14" t="s">
        <v>264</v>
      </c>
      <c r="AE5" s="14" t="s">
        <v>275</v>
      </c>
      <c r="AF5" s="14" t="s">
        <v>275</v>
      </c>
      <c r="AG5" s="14" t="s">
        <v>275</v>
      </c>
      <c r="AH5" s="14" t="s">
        <v>283</v>
      </c>
      <c r="AI5" s="14" t="s">
        <v>284</v>
      </c>
      <c r="AJ5" s="14" t="s">
        <v>285</v>
      </c>
      <c r="AK5" s="14" t="s">
        <v>286</v>
      </c>
      <c r="AL5" s="227" t="s">
        <v>287</v>
      </c>
      <c r="AM5" s="15" t="s">
        <v>264</v>
      </c>
      <c r="AN5" s="15" t="s">
        <v>275</v>
      </c>
      <c r="AO5" s="14" t="s">
        <v>287</v>
      </c>
      <c r="AP5" s="15" t="s">
        <v>264</v>
      </c>
      <c r="AQ5" s="14" t="s">
        <v>288</v>
      </c>
      <c r="AR5" s="14" t="s">
        <v>288</v>
      </c>
      <c r="AS5" s="14" t="s">
        <v>289</v>
      </c>
      <c r="AT5" s="14" t="s">
        <v>290</v>
      </c>
      <c r="AU5" s="14" t="s">
        <v>291</v>
      </c>
      <c r="AV5" s="15" t="s">
        <v>292</v>
      </c>
      <c r="AW5" s="14" t="s">
        <v>293</v>
      </c>
      <c r="AX5" s="15" t="s">
        <v>196</v>
      </c>
    </row>
    <row r="6" spans="1:50" ht="13.5" customHeight="1" x14ac:dyDescent="0.2">
      <c r="A6" s="16"/>
      <c r="B6" s="17"/>
      <c r="C6" s="139"/>
      <c r="D6" s="18"/>
      <c r="E6" s="19"/>
      <c r="F6" s="114"/>
      <c r="G6" s="19"/>
      <c r="H6" s="114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14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228"/>
      <c r="AM6" s="19"/>
      <c r="AN6" s="22">
        <v>1.5</v>
      </c>
      <c r="AO6" s="18"/>
      <c r="AP6" s="18"/>
      <c r="AQ6" s="22">
        <v>1.2</v>
      </c>
      <c r="AR6" s="22">
        <v>1.35</v>
      </c>
      <c r="AS6" s="18"/>
      <c r="AT6" s="18"/>
      <c r="AU6" s="18"/>
      <c r="AV6" s="20"/>
      <c r="AW6" s="19"/>
      <c r="AX6" s="19"/>
    </row>
    <row r="7" spans="1:50" ht="13.5" customHeight="1" x14ac:dyDescent="0.2">
      <c r="A7" s="16"/>
      <c r="B7" s="17"/>
      <c r="C7" s="229" t="s">
        <v>5</v>
      </c>
      <c r="D7" s="230" t="s">
        <v>6</v>
      </c>
      <c r="E7" s="231" t="s">
        <v>6</v>
      </c>
      <c r="F7" s="230" t="s">
        <v>6</v>
      </c>
      <c r="G7" s="231" t="s">
        <v>6</v>
      </c>
      <c r="H7" s="231" t="s">
        <v>6</v>
      </c>
      <c r="I7" s="231" t="s">
        <v>6</v>
      </c>
      <c r="J7" s="231" t="s">
        <v>6</v>
      </c>
      <c r="K7" s="231" t="s">
        <v>6</v>
      </c>
      <c r="L7" s="231" t="s">
        <v>6</v>
      </c>
      <c r="M7" s="231" t="s">
        <v>6</v>
      </c>
      <c r="N7" s="231" t="s">
        <v>6</v>
      </c>
      <c r="O7" s="231" t="s">
        <v>6</v>
      </c>
      <c r="P7" s="231" t="s">
        <v>6</v>
      </c>
      <c r="Q7" s="231" t="s">
        <v>6</v>
      </c>
      <c r="R7" s="231" t="s">
        <v>6</v>
      </c>
      <c r="S7" s="231" t="s">
        <v>6</v>
      </c>
      <c r="T7" s="231" t="s">
        <v>6</v>
      </c>
      <c r="U7" s="231" t="s">
        <v>6</v>
      </c>
      <c r="V7" s="231" t="s">
        <v>6</v>
      </c>
      <c r="W7" s="231" t="s">
        <v>6</v>
      </c>
      <c r="X7" s="231" t="s">
        <v>6</v>
      </c>
      <c r="Y7" s="231" t="s">
        <v>6</v>
      </c>
      <c r="Z7" s="231" t="s">
        <v>6</v>
      </c>
      <c r="AA7" s="231" t="s">
        <v>6</v>
      </c>
      <c r="AB7" s="231" t="s">
        <v>6</v>
      </c>
      <c r="AC7" s="231" t="s">
        <v>6</v>
      </c>
      <c r="AD7" s="231" t="s">
        <v>6</v>
      </c>
      <c r="AE7" s="231" t="s">
        <v>6</v>
      </c>
      <c r="AF7" s="231" t="s">
        <v>6</v>
      </c>
      <c r="AG7" s="231" t="s">
        <v>6</v>
      </c>
      <c r="AH7" s="231" t="s">
        <v>6</v>
      </c>
      <c r="AI7" s="231" t="s">
        <v>6</v>
      </c>
      <c r="AJ7" s="231" t="s">
        <v>6</v>
      </c>
      <c r="AK7" s="231" t="s">
        <v>6</v>
      </c>
      <c r="AL7" s="232" t="s">
        <v>6</v>
      </c>
      <c r="AM7" s="231" t="s">
        <v>6</v>
      </c>
      <c r="AN7" s="231" t="s">
        <v>6</v>
      </c>
      <c r="AO7" s="230" t="s">
        <v>6</v>
      </c>
      <c r="AP7" s="231" t="s">
        <v>6</v>
      </c>
      <c r="AQ7" s="231" t="s">
        <v>6</v>
      </c>
      <c r="AR7" s="231" t="s">
        <v>6</v>
      </c>
      <c r="AS7" s="230" t="s">
        <v>6</v>
      </c>
      <c r="AT7" s="231" t="s">
        <v>6</v>
      </c>
      <c r="AU7" s="230" t="s">
        <v>6</v>
      </c>
      <c r="AV7" s="231" t="s">
        <v>6</v>
      </c>
      <c r="AW7" s="231" t="s">
        <v>6</v>
      </c>
      <c r="AX7" s="231" t="s">
        <v>6</v>
      </c>
    </row>
    <row r="8" spans="1:50" x14ac:dyDescent="0.2">
      <c r="A8" s="23"/>
      <c r="B8" s="24" t="s">
        <v>3</v>
      </c>
      <c r="C8" s="25"/>
      <c r="D8" s="26"/>
      <c r="E8" s="27"/>
      <c r="F8" s="26"/>
      <c r="G8" s="27"/>
      <c r="H8" s="26"/>
      <c r="I8" s="27"/>
      <c r="J8" s="27"/>
      <c r="K8" s="27"/>
      <c r="L8" s="27"/>
      <c r="M8" s="27"/>
      <c r="N8" s="27"/>
      <c r="O8" s="28"/>
      <c r="P8" s="27"/>
      <c r="Q8" s="27"/>
      <c r="R8" s="27"/>
      <c r="S8" s="28"/>
      <c r="T8" s="27"/>
      <c r="U8" s="28"/>
      <c r="V8" s="27"/>
      <c r="W8" s="29"/>
      <c r="X8" s="29"/>
      <c r="Y8" s="30"/>
      <c r="Z8" s="30"/>
      <c r="AA8" s="30"/>
      <c r="AB8" s="30"/>
      <c r="AC8" s="28"/>
      <c r="AD8" s="27"/>
      <c r="AE8" s="26"/>
      <c r="AF8" s="26"/>
      <c r="AG8" s="31"/>
      <c r="AH8" s="26"/>
      <c r="AI8" s="26"/>
      <c r="AJ8" s="26"/>
      <c r="AK8" s="26"/>
      <c r="AL8" s="28"/>
      <c r="AM8" s="27"/>
      <c r="AN8" s="26"/>
      <c r="AO8" s="28"/>
      <c r="AP8" s="27"/>
      <c r="AQ8" s="26"/>
      <c r="AR8" s="26"/>
      <c r="AS8" s="26"/>
      <c r="AT8" s="26"/>
      <c r="AU8" s="26"/>
      <c r="AV8" s="26"/>
      <c r="AW8" s="27"/>
      <c r="AX8" s="27"/>
    </row>
    <row r="9" spans="1:50" x14ac:dyDescent="0.2">
      <c r="A9" s="32"/>
      <c r="B9" s="33"/>
      <c r="C9" s="34"/>
      <c r="D9" s="35"/>
      <c r="E9" s="36"/>
      <c r="F9" s="35"/>
      <c r="G9" s="36"/>
      <c r="H9" s="35"/>
      <c r="I9" s="36"/>
      <c r="J9" s="121"/>
      <c r="K9" s="121"/>
      <c r="L9" s="121"/>
      <c r="M9" s="121"/>
      <c r="N9" s="121"/>
      <c r="O9" s="37"/>
      <c r="P9" s="36"/>
      <c r="Q9" s="121"/>
      <c r="R9" s="121"/>
      <c r="S9" s="37"/>
      <c r="T9" s="36"/>
      <c r="U9" s="36"/>
      <c r="V9" s="36"/>
      <c r="W9" s="122"/>
      <c r="X9" s="122"/>
      <c r="Y9" s="122"/>
      <c r="Z9" s="122"/>
      <c r="AA9" s="122"/>
      <c r="AB9" s="122"/>
      <c r="AC9" s="38"/>
      <c r="AD9" s="35"/>
      <c r="AE9" s="123"/>
      <c r="AF9" s="123"/>
      <c r="AG9" s="123"/>
      <c r="AH9" s="37"/>
      <c r="AI9" s="36"/>
      <c r="AJ9" s="37"/>
      <c r="AK9" s="36"/>
      <c r="AL9" s="38"/>
      <c r="AM9" s="35"/>
      <c r="AN9" s="123"/>
      <c r="AO9" s="38"/>
      <c r="AP9" s="35"/>
      <c r="AQ9" s="123"/>
      <c r="AR9" s="123"/>
      <c r="AS9" s="37"/>
      <c r="AT9" s="36"/>
      <c r="AU9" s="37"/>
      <c r="AV9" s="36"/>
      <c r="AW9" s="37"/>
      <c r="AX9" s="36"/>
    </row>
    <row r="10" spans="1:50" x14ac:dyDescent="0.2">
      <c r="A10" s="39"/>
      <c r="B10" s="40" t="s">
        <v>192</v>
      </c>
      <c r="C10" s="41"/>
      <c r="D10" s="42"/>
      <c r="E10" s="43"/>
      <c r="F10" s="47"/>
      <c r="G10" s="43"/>
      <c r="H10" s="47"/>
      <c r="I10" s="43"/>
      <c r="J10" s="124"/>
      <c r="K10" s="124"/>
      <c r="L10" s="124"/>
      <c r="M10" s="124"/>
      <c r="N10" s="124"/>
      <c r="O10" s="44"/>
      <c r="P10" s="43"/>
      <c r="Q10" s="124"/>
      <c r="R10" s="124"/>
      <c r="S10" s="44"/>
      <c r="T10" s="43"/>
      <c r="U10" s="43"/>
      <c r="V10" s="43"/>
      <c r="W10" s="125"/>
      <c r="X10" s="125"/>
      <c r="Y10" s="125"/>
      <c r="Z10" s="125"/>
      <c r="AA10" s="125"/>
      <c r="AB10" s="125"/>
      <c r="AC10" s="45"/>
      <c r="AD10" s="46"/>
      <c r="AE10" s="118"/>
      <c r="AF10" s="118"/>
      <c r="AG10" s="118"/>
      <c r="AH10" s="47"/>
      <c r="AI10" s="43"/>
      <c r="AJ10" s="47"/>
      <c r="AK10" s="43"/>
      <c r="AL10" s="45"/>
      <c r="AM10" s="46"/>
      <c r="AN10" s="118"/>
      <c r="AO10" s="45"/>
      <c r="AP10" s="46"/>
      <c r="AQ10" s="118"/>
      <c r="AR10" s="118"/>
      <c r="AS10" s="47"/>
      <c r="AT10" s="43"/>
      <c r="AU10" s="47"/>
      <c r="AV10" s="43"/>
      <c r="AW10" s="48"/>
      <c r="AX10" s="46"/>
    </row>
    <row r="11" spans="1:50" x14ac:dyDescent="0.2">
      <c r="A11" s="49" t="s">
        <v>7</v>
      </c>
      <c r="B11" s="50" t="s">
        <v>8</v>
      </c>
      <c r="C11" s="51">
        <v>15</v>
      </c>
      <c r="D11" s="44">
        <f t="shared" ref="D11:D18" si="0">ROUND(E11*C11,1)</f>
        <v>655.20000000000005</v>
      </c>
      <c r="E11" s="43">
        <f>RCF!C$43</f>
        <v>43.679000000000002</v>
      </c>
      <c r="F11" s="129">
        <v>297.10000000000002</v>
      </c>
      <c r="G11" s="127">
        <f>F11/C11</f>
        <v>19.806666666666668</v>
      </c>
      <c r="H11" s="129">
        <f>ROUNDDOWN(F11/1.03*1.06,1)</f>
        <v>305.7</v>
      </c>
      <c r="I11" s="127">
        <f t="shared" ref="I11:I18" si="1">H11/C11</f>
        <v>20.38</v>
      </c>
      <c r="J11" s="118">
        <f t="shared" ref="J11:N20" si="2">ROUND($C11*$I11*J$6,1)</f>
        <v>336.3</v>
      </c>
      <c r="K11" s="118">
        <f t="shared" si="2"/>
        <v>412.7</v>
      </c>
      <c r="L11" s="118">
        <f t="shared" si="2"/>
        <v>458.6</v>
      </c>
      <c r="M11" s="118">
        <f t="shared" si="2"/>
        <v>611.4</v>
      </c>
      <c r="N11" s="118">
        <f t="shared" si="2"/>
        <v>657.3</v>
      </c>
      <c r="O11" s="130">
        <v>300.5</v>
      </c>
      <c r="P11" s="127">
        <f>O11/C11</f>
        <v>20.033333333333335</v>
      </c>
      <c r="Q11" s="118">
        <f>ROUNDDOWN($O11*Q$6,1)</f>
        <v>390.6</v>
      </c>
      <c r="R11" s="118">
        <f>ROUNDDOWN($O11*R$6,1)</f>
        <v>450.7</v>
      </c>
      <c r="S11" s="130">
        <v>200.8</v>
      </c>
      <c r="T11" s="127">
        <f>S11/C11</f>
        <v>13.386666666666667</v>
      </c>
      <c r="U11" s="130">
        <f>ROUNDDOWN(S11*1.055,1)</f>
        <v>211.8</v>
      </c>
      <c r="V11" s="128">
        <f t="shared" ref="V11:V18" si="3">U11/C11</f>
        <v>14.120000000000001</v>
      </c>
      <c r="W11" s="118">
        <f>ROUNDDOWN($U11*W$6,1)</f>
        <v>232.9</v>
      </c>
      <c r="X11" s="118">
        <f t="shared" ref="X11:AB18" si="4">ROUND($C11*$V11*X$6,1)</f>
        <v>290.2</v>
      </c>
      <c r="Y11" s="118">
        <f t="shared" si="4"/>
        <v>343.1</v>
      </c>
      <c r="Z11" s="118">
        <f t="shared" si="4"/>
        <v>311.3</v>
      </c>
      <c r="AA11" s="118">
        <f t="shared" si="4"/>
        <v>459.6</v>
      </c>
      <c r="AB11" s="118">
        <f t="shared" si="4"/>
        <v>635.4</v>
      </c>
      <c r="AC11" s="130">
        <v>299.89999999999998</v>
      </c>
      <c r="AD11" s="128">
        <f>AC11/C11</f>
        <v>19.993333333333332</v>
      </c>
      <c r="AE11" s="118">
        <f t="shared" ref="AE11:AG26" si="5">ROUND($AC11*AE$6,1)</f>
        <v>494.8</v>
      </c>
      <c r="AF11" s="118">
        <f t="shared" si="5"/>
        <v>629.79999999999995</v>
      </c>
      <c r="AG11" s="118">
        <f t="shared" si="5"/>
        <v>899.7</v>
      </c>
      <c r="AH11" s="130">
        <v>301.8</v>
      </c>
      <c r="AI11" s="128">
        <f>AH11/C11</f>
        <v>20.12</v>
      </c>
      <c r="AJ11" s="130"/>
      <c r="AK11" s="128">
        <f>AJ11/C11</f>
        <v>0</v>
      </c>
      <c r="AL11" s="233">
        <f>ROUNDDOWN(C11*AM11,1)</f>
        <v>310.60000000000002</v>
      </c>
      <c r="AM11" s="128">
        <f>RCF!I$33</f>
        <v>20.709</v>
      </c>
      <c r="AN11" s="118">
        <f t="shared" ref="AN11:AN26" si="6">ROUNDDOWN($AL11*AN$6,1)</f>
        <v>465.9</v>
      </c>
      <c r="AO11" s="130">
        <v>314.60000000000002</v>
      </c>
      <c r="AP11" s="128">
        <f>AO11/C11</f>
        <v>20.973333333333336</v>
      </c>
      <c r="AQ11" s="118">
        <f>ROUNDDOWN($AO11*AQ$6,1)</f>
        <v>377.5</v>
      </c>
      <c r="AR11" s="118">
        <f>ROUNDDOWN($AO11*AR$6,1)</f>
        <v>424.7</v>
      </c>
      <c r="AS11" s="47">
        <v>317.7</v>
      </c>
      <c r="AT11" s="128">
        <f>AS11/C11</f>
        <v>21.18</v>
      </c>
      <c r="AU11" s="130">
        <v>311.2</v>
      </c>
      <c r="AV11" s="128">
        <f>AU11/C11</f>
        <v>20.746666666666666</v>
      </c>
      <c r="AW11" s="234">
        <f>ROUNDDOWN(C11*AX11,1)</f>
        <v>307.10000000000002</v>
      </c>
      <c r="AX11" s="128">
        <f>RCF!I$41</f>
        <v>20.478000000000002</v>
      </c>
    </row>
    <row r="12" spans="1:50" x14ac:dyDescent="0.2">
      <c r="A12" s="49" t="s">
        <v>9</v>
      </c>
      <c r="B12" s="50" t="s">
        <v>10</v>
      </c>
      <c r="C12" s="51">
        <v>15</v>
      </c>
      <c r="D12" s="44">
        <f t="shared" si="0"/>
        <v>655.20000000000005</v>
      </c>
      <c r="E12" s="43">
        <f>RCF!C$43</f>
        <v>43.679000000000002</v>
      </c>
      <c r="F12" s="129">
        <v>297.10000000000002</v>
      </c>
      <c r="G12" s="127">
        <f t="shared" ref="G12:G26" si="7">F12/C12</f>
        <v>19.806666666666668</v>
      </c>
      <c r="H12" s="129">
        <f t="shared" ref="H12:H26" si="8">ROUNDDOWN(F12/1.03*1.06,1)</f>
        <v>305.7</v>
      </c>
      <c r="I12" s="127">
        <f t="shared" si="1"/>
        <v>20.38</v>
      </c>
      <c r="J12" s="118">
        <f t="shared" si="2"/>
        <v>336.3</v>
      </c>
      <c r="K12" s="118">
        <f t="shared" si="2"/>
        <v>412.7</v>
      </c>
      <c r="L12" s="118">
        <f t="shared" si="2"/>
        <v>458.6</v>
      </c>
      <c r="M12" s="118">
        <f t="shared" si="2"/>
        <v>611.4</v>
      </c>
      <c r="N12" s="118">
        <f t="shared" si="2"/>
        <v>657.3</v>
      </c>
      <c r="O12" s="130">
        <v>300.5</v>
      </c>
      <c r="P12" s="127">
        <f t="shared" ref="P12:P26" si="9">O12/C12</f>
        <v>20.033333333333335</v>
      </c>
      <c r="Q12" s="118">
        <f t="shared" ref="Q12:R26" si="10">ROUNDDOWN($O12*Q$6,1)</f>
        <v>390.6</v>
      </c>
      <c r="R12" s="118">
        <f t="shared" si="10"/>
        <v>450.7</v>
      </c>
      <c r="S12" s="130">
        <v>280</v>
      </c>
      <c r="T12" s="127">
        <f t="shared" ref="T12:T26" si="11">S12/C12</f>
        <v>18.666666666666668</v>
      </c>
      <c r="U12" s="130">
        <f t="shared" ref="U12:U25" si="12">ROUNDDOWN(S12*1.055,1)</f>
        <v>295.39999999999998</v>
      </c>
      <c r="V12" s="128">
        <f t="shared" si="3"/>
        <v>19.693333333333332</v>
      </c>
      <c r="W12" s="118">
        <f t="shared" ref="W12:W25" si="13">ROUNDDOWN($U12*W$6,1)</f>
        <v>324.89999999999998</v>
      </c>
      <c r="X12" s="118">
        <f t="shared" si="4"/>
        <v>404.7</v>
      </c>
      <c r="Y12" s="118">
        <f t="shared" si="4"/>
        <v>478.5</v>
      </c>
      <c r="Z12" s="118">
        <f t="shared" si="4"/>
        <v>434.2</v>
      </c>
      <c r="AA12" s="118">
        <f t="shared" si="4"/>
        <v>641</v>
      </c>
      <c r="AB12" s="118">
        <f t="shared" si="4"/>
        <v>886.2</v>
      </c>
      <c r="AC12" s="130">
        <v>299.89999999999998</v>
      </c>
      <c r="AD12" s="128">
        <f t="shared" ref="AD12:AD26" si="14">AC12/C12</f>
        <v>19.993333333333332</v>
      </c>
      <c r="AE12" s="118">
        <f t="shared" si="5"/>
        <v>494.8</v>
      </c>
      <c r="AF12" s="118">
        <f t="shared" si="5"/>
        <v>629.79999999999995</v>
      </c>
      <c r="AG12" s="118">
        <f t="shared" si="5"/>
        <v>899.7</v>
      </c>
      <c r="AH12" s="130">
        <v>295.5</v>
      </c>
      <c r="AI12" s="128">
        <f t="shared" ref="AI12:AI26" si="15">AH12/C12</f>
        <v>19.7</v>
      </c>
      <c r="AJ12" s="130"/>
      <c r="AK12" s="128">
        <f t="shared" ref="AK12:AK26" si="16">AJ12/C12</f>
        <v>0</v>
      </c>
      <c r="AL12" s="233">
        <f t="shared" ref="AL12:AL26" si="17">ROUNDDOWN(C12*AM12,1)</f>
        <v>310.60000000000002</v>
      </c>
      <c r="AM12" s="128">
        <f>RCF!I$33</f>
        <v>20.709</v>
      </c>
      <c r="AN12" s="118">
        <f t="shared" si="6"/>
        <v>465.9</v>
      </c>
      <c r="AO12" s="130">
        <v>314.60000000000002</v>
      </c>
      <c r="AP12" s="128">
        <f t="shared" ref="AP12:AP26" si="18">AO12/C12</f>
        <v>20.973333333333336</v>
      </c>
      <c r="AQ12" s="118">
        <f t="shared" ref="AQ12:AR26" si="19">ROUNDDOWN($AO12*AQ$6,1)</f>
        <v>377.5</v>
      </c>
      <c r="AR12" s="118">
        <f t="shared" si="19"/>
        <v>424.7</v>
      </c>
      <c r="AS12" s="47">
        <v>317.7</v>
      </c>
      <c r="AT12" s="128">
        <f t="shared" ref="AT12:AT26" si="20">AS12/C12</f>
        <v>21.18</v>
      </c>
      <c r="AU12" s="130">
        <v>311.2</v>
      </c>
      <c r="AV12" s="128">
        <f t="shared" ref="AV12:AV26" si="21">AU12/C12</f>
        <v>20.746666666666666</v>
      </c>
      <c r="AW12" s="234">
        <f t="shared" ref="AW12:AW19" si="22">ROUNDDOWN(C12*AX12,1)</f>
        <v>307.10000000000002</v>
      </c>
      <c r="AX12" s="128">
        <f>RCF!I$41</f>
        <v>20.478000000000002</v>
      </c>
    </row>
    <row r="13" spans="1:50" x14ac:dyDescent="0.2">
      <c r="A13" s="52" t="s">
        <v>11</v>
      </c>
      <c r="B13" s="50" t="s">
        <v>12</v>
      </c>
      <c r="C13" s="51">
        <v>12</v>
      </c>
      <c r="D13" s="44">
        <f t="shared" si="0"/>
        <v>524.1</v>
      </c>
      <c r="E13" s="43">
        <f>RCF!C$43</f>
        <v>43.679000000000002</v>
      </c>
      <c r="F13" s="129">
        <v>237.6</v>
      </c>
      <c r="G13" s="127">
        <f t="shared" si="7"/>
        <v>19.8</v>
      </c>
      <c r="H13" s="129">
        <f t="shared" si="8"/>
        <v>244.5</v>
      </c>
      <c r="I13" s="127">
        <f t="shared" si="1"/>
        <v>20.375</v>
      </c>
      <c r="J13" s="118">
        <f t="shared" si="2"/>
        <v>269</v>
      </c>
      <c r="K13" s="118">
        <f t="shared" si="2"/>
        <v>330.1</v>
      </c>
      <c r="L13" s="118">
        <f t="shared" si="2"/>
        <v>366.8</v>
      </c>
      <c r="M13" s="118">
        <f t="shared" si="2"/>
        <v>489</v>
      </c>
      <c r="N13" s="118">
        <f t="shared" si="2"/>
        <v>525.70000000000005</v>
      </c>
      <c r="O13" s="130">
        <v>240.5</v>
      </c>
      <c r="P13" s="127">
        <f t="shared" si="9"/>
        <v>20.041666666666668</v>
      </c>
      <c r="Q13" s="118">
        <f t="shared" si="10"/>
        <v>312.60000000000002</v>
      </c>
      <c r="R13" s="118">
        <f t="shared" si="10"/>
        <v>360.7</v>
      </c>
      <c r="S13" s="130">
        <v>224.2</v>
      </c>
      <c r="T13" s="127">
        <f t="shared" si="11"/>
        <v>18.683333333333334</v>
      </c>
      <c r="U13" s="130">
        <f t="shared" si="12"/>
        <v>236.5</v>
      </c>
      <c r="V13" s="128">
        <f t="shared" si="3"/>
        <v>19.708333333333332</v>
      </c>
      <c r="W13" s="118">
        <f t="shared" si="13"/>
        <v>260.10000000000002</v>
      </c>
      <c r="X13" s="118">
        <f t="shared" si="4"/>
        <v>324</v>
      </c>
      <c r="Y13" s="118">
        <f t="shared" si="4"/>
        <v>383.1</v>
      </c>
      <c r="Z13" s="118">
        <f t="shared" si="4"/>
        <v>347.7</v>
      </c>
      <c r="AA13" s="118">
        <f t="shared" si="4"/>
        <v>513.20000000000005</v>
      </c>
      <c r="AB13" s="118">
        <f t="shared" si="4"/>
        <v>709.5</v>
      </c>
      <c r="AC13" s="130">
        <v>240.1</v>
      </c>
      <c r="AD13" s="128">
        <f t="shared" si="14"/>
        <v>20.008333333333333</v>
      </c>
      <c r="AE13" s="118">
        <f t="shared" si="5"/>
        <v>396.2</v>
      </c>
      <c r="AF13" s="118">
        <f t="shared" si="5"/>
        <v>504.2</v>
      </c>
      <c r="AG13" s="118">
        <f t="shared" si="5"/>
        <v>720.3</v>
      </c>
      <c r="AH13" s="130">
        <v>235.4</v>
      </c>
      <c r="AI13" s="128">
        <f t="shared" si="15"/>
        <v>19.616666666666667</v>
      </c>
      <c r="AJ13" s="130"/>
      <c r="AK13" s="128">
        <f t="shared" si="16"/>
        <v>0</v>
      </c>
      <c r="AL13" s="233">
        <f t="shared" si="17"/>
        <v>248.5</v>
      </c>
      <c r="AM13" s="128">
        <f>RCF!I$33</f>
        <v>20.709</v>
      </c>
      <c r="AN13" s="118">
        <f t="shared" si="6"/>
        <v>372.7</v>
      </c>
      <c r="AO13" s="130">
        <v>252</v>
      </c>
      <c r="AP13" s="128">
        <f t="shared" si="18"/>
        <v>21</v>
      </c>
      <c r="AQ13" s="118">
        <f t="shared" si="19"/>
        <v>302.39999999999998</v>
      </c>
      <c r="AR13" s="118">
        <f t="shared" si="19"/>
        <v>340.2</v>
      </c>
      <c r="AS13" s="130">
        <v>254.2</v>
      </c>
      <c r="AT13" s="128">
        <f t="shared" si="20"/>
        <v>21.183333333333334</v>
      </c>
      <c r="AU13" s="130">
        <v>249</v>
      </c>
      <c r="AV13" s="128">
        <f t="shared" si="21"/>
        <v>20.75</v>
      </c>
      <c r="AW13" s="234">
        <f t="shared" si="22"/>
        <v>245.7</v>
      </c>
      <c r="AX13" s="128">
        <f>RCF!I$41</f>
        <v>20.478000000000002</v>
      </c>
    </row>
    <row r="14" spans="1:50" x14ac:dyDescent="0.2">
      <c r="A14" s="49" t="s">
        <v>13</v>
      </c>
      <c r="B14" s="50" t="s">
        <v>14</v>
      </c>
      <c r="C14" s="51">
        <v>5</v>
      </c>
      <c r="D14" s="44">
        <f t="shared" si="0"/>
        <v>218.4</v>
      </c>
      <c r="E14" s="43">
        <f>RCF!C$43</f>
        <v>43.679000000000002</v>
      </c>
      <c r="F14" s="129">
        <v>99.1</v>
      </c>
      <c r="G14" s="127">
        <f t="shared" si="7"/>
        <v>19.82</v>
      </c>
      <c r="H14" s="129">
        <f t="shared" si="8"/>
        <v>101.9</v>
      </c>
      <c r="I14" s="127">
        <f t="shared" si="1"/>
        <v>20.380000000000003</v>
      </c>
      <c r="J14" s="118">
        <f t="shared" si="2"/>
        <v>112.1</v>
      </c>
      <c r="K14" s="118">
        <f t="shared" si="2"/>
        <v>137.6</v>
      </c>
      <c r="L14" s="118">
        <f t="shared" si="2"/>
        <v>152.9</v>
      </c>
      <c r="M14" s="118">
        <f t="shared" si="2"/>
        <v>203.8</v>
      </c>
      <c r="N14" s="118">
        <f t="shared" si="2"/>
        <v>219.1</v>
      </c>
      <c r="O14" s="130">
        <v>100.4</v>
      </c>
      <c r="P14" s="127">
        <f t="shared" si="9"/>
        <v>20.080000000000002</v>
      </c>
      <c r="Q14" s="118">
        <f t="shared" si="10"/>
        <v>130.5</v>
      </c>
      <c r="R14" s="118">
        <f t="shared" si="10"/>
        <v>150.6</v>
      </c>
      <c r="S14" s="130">
        <v>93.2</v>
      </c>
      <c r="T14" s="127">
        <f t="shared" si="11"/>
        <v>18.64</v>
      </c>
      <c r="U14" s="130">
        <f t="shared" si="12"/>
        <v>98.3</v>
      </c>
      <c r="V14" s="128">
        <f t="shared" si="3"/>
        <v>19.66</v>
      </c>
      <c r="W14" s="118">
        <f t="shared" si="13"/>
        <v>108.1</v>
      </c>
      <c r="X14" s="118">
        <f t="shared" si="4"/>
        <v>134.69999999999999</v>
      </c>
      <c r="Y14" s="118">
        <f t="shared" si="4"/>
        <v>159.19999999999999</v>
      </c>
      <c r="Z14" s="118">
        <f t="shared" si="4"/>
        <v>144.5</v>
      </c>
      <c r="AA14" s="118">
        <f t="shared" si="4"/>
        <v>213.3</v>
      </c>
      <c r="AB14" s="118">
        <f t="shared" si="4"/>
        <v>294.89999999999998</v>
      </c>
      <c r="AC14" s="130">
        <v>100.2</v>
      </c>
      <c r="AD14" s="128">
        <f t="shared" si="14"/>
        <v>20.04</v>
      </c>
      <c r="AE14" s="118">
        <f t="shared" si="5"/>
        <v>165.3</v>
      </c>
      <c r="AF14" s="118">
        <f t="shared" si="5"/>
        <v>210.4</v>
      </c>
      <c r="AG14" s="118">
        <f t="shared" si="5"/>
        <v>300.60000000000002</v>
      </c>
      <c r="AH14" s="130">
        <v>100.7</v>
      </c>
      <c r="AI14" s="128">
        <f t="shared" si="15"/>
        <v>20.14</v>
      </c>
      <c r="AJ14" s="130"/>
      <c r="AK14" s="128">
        <f t="shared" si="16"/>
        <v>0</v>
      </c>
      <c r="AL14" s="233">
        <f t="shared" si="17"/>
        <v>103.5</v>
      </c>
      <c r="AM14" s="128">
        <f>RCF!I$33</f>
        <v>20.709</v>
      </c>
      <c r="AN14" s="118">
        <f t="shared" si="6"/>
        <v>155.19999999999999</v>
      </c>
      <c r="AO14" s="130">
        <v>104</v>
      </c>
      <c r="AP14" s="128">
        <f t="shared" si="18"/>
        <v>20.8</v>
      </c>
      <c r="AQ14" s="118">
        <f t="shared" si="19"/>
        <v>124.8</v>
      </c>
      <c r="AR14" s="118">
        <f t="shared" si="19"/>
        <v>140.4</v>
      </c>
      <c r="AS14" s="130">
        <v>105.9</v>
      </c>
      <c r="AT14" s="128">
        <f t="shared" si="20"/>
        <v>21.18</v>
      </c>
      <c r="AU14" s="130">
        <v>103.7</v>
      </c>
      <c r="AV14" s="128">
        <f t="shared" si="21"/>
        <v>20.740000000000002</v>
      </c>
      <c r="AW14" s="234">
        <f t="shared" si="22"/>
        <v>102.3</v>
      </c>
      <c r="AX14" s="128">
        <f>RCF!I$41</f>
        <v>20.478000000000002</v>
      </c>
    </row>
    <row r="15" spans="1:50" x14ac:dyDescent="0.2">
      <c r="A15" s="49" t="s">
        <v>15</v>
      </c>
      <c r="B15" s="50" t="s">
        <v>16</v>
      </c>
      <c r="C15" s="51">
        <v>9</v>
      </c>
      <c r="D15" s="44">
        <f t="shared" si="0"/>
        <v>393.1</v>
      </c>
      <c r="E15" s="43">
        <f>RCF!C$43</f>
        <v>43.679000000000002</v>
      </c>
      <c r="F15" s="129">
        <v>178.3</v>
      </c>
      <c r="G15" s="127">
        <f t="shared" si="7"/>
        <v>19.811111111111114</v>
      </c>
      <c r="H15" s="129">
        <f t="shared" si="8"/>
        <v>183.4</v>
      </c>
      <c r="I15" s="127">
        <f t="shared" si="1"/>
        <v>20.37777777777778</v>
      </c>
      <c r="J15" s="118">
        <f t="shared" si="2"/>
        <v>201.7</v>
      </c>
      <c r="K15" s="118">
        <f t="shared" si="2"/>
        <v>247.6</v>
      </c>
      <c r="L15" s="118">
        <f t="shared" si="2"/>
        <v>275.10000000000002</v>
      </c>
      <c r="M15" s="118">
        <f t="shared" si="2"/>
        <v>366.8</v>
      </c>
      <c r="N15" s="118">
        <f t="shared" si="2"/>
        <v>394.3</v>
      </c>
      <c r="O15" s="130">
        <v>180.2</v>
      </c>
      <c r="P15" s="127">
        <f t="shared" si="9"/>
        <v>20.022222222222222</v>
      </c>
      <c r="Q15" s="118">
        <f t="shared" si="10"/>
        <v>234.2</v>
      </c>
      <c r="R15" s="118">
        <f t="shared" si="10"/>
        <v>270.3</v>
      </c>
      <c r="S15" s="130">
        <v>167.8</v>
      </c>
      <c r="T15" s="127">
        <f t="shared" si="11"/>
        <v>18.644444444444446</v>
      </c>
      <c r="U15" s="130">
        <f t="shared" si="12"/>
        <v>177</v>
      </c>
      <c r="V15" s="128">
        <f t="shared" si="3"/>
        <v>19.666666666666668</v>
      </c>
      <c r="W15" s="118">
        <f t="shared" si="13"/>
        <v>194.7</v>
      </c>
      <c r="X15" s="118">
        <f t="shared" si="4"/>
        <v>242.5</v>
      </c>
      <c r="Y15" s="118">
        <f t="shared" si="4"/>
        <v>286.7</v>
      </c>
      <c r="Z15" s="118">
        <f t="shared" si="4"/>
        <v>260.2</v>
      </c>
      <c r="AA15" s="118">
        <f t="shared" si="4"/>
        <v>384.1</v>
      </c>
      <c r="AB15" s="118">
        <f t="shared" si="4"/>
        <v>531</v>
      </c>
      <c r="AC15" s="130">
        <v>179.9</v>
      </c>
      <c r="AD15" s="128">
        <f t="shared" si="14"/>
        <v>19.988888888888891</v>
      </c>
      <c r="AE15" s="118">
        <f t="shared" si="5"/>
        <v>296.8</v>
      </c>
      <c r="AF15" s="118">
        <f t="shared" si="5"/>
        <v>377.8</v>
      </c>
      <c r="AG15" s="118">
        <f t="shared" si="5"/>
        <v>539.70000000000005</v>
      </c>
      <c r="AH15" s="130">
        <v>181</v>
      </c>
      <c r="AI15" s="128">
        <f t="shared" si="15"/>
        <v>20.111111111111111</v>
      </c>
      <c r="AJ15" s="130"/>
      <c r="AK15" s="128">
        <f t="shared" si="16"/>
        <v>0</v>
      </c>
      <c r="AL15" s="233">
        <f t="shared" si="17"/>
        <v>186.3</v>
      </c>
      <c r="AM15" s="128">
        <f>RCF!I$33</f>
        <v>20.709</v>
      </c>
      <c r="AN15" s="118">
        <f t="shared" si="6"/>
        <v>279.39999999999998</v>
      </c>
      <c r="AO15" s="130">
        <v>188.9</v>
      </c>
      <c r="AP15" s="128">
        <f t="shared" si="18"/>
        <v>20.988888888888891</v>
      </c>
      <c r="AQ15" s="118">
        <f t="shared" si="19"/>
        <v>226.6</v>
      </c>
      <c r="AR15" s="118">
        <f t="shared" si="19"/>
        <v>255</v>
      </c>
      <c r="AS15" s="130">
        <v>190.8</v>
      </c>
      <c r="AT15" s="128">
        <f t="shared" si="20"/>
        <v>21.200000000000003</v>
      </c>
      <c r="AU15" s="130">
        <v>186.7</v>
      </c>
      <c r="AV15" s="128">
        <f t="shared" si="21"/>
        <v>20.744444444444444</v>
      </c>
      <c r="AW15" s="234">
        <f t="shared" si="22"/>
        <v>184.3</v>
      </c>
      <c r="AX15" s="128">
        <f>RCF!I$41</f>
        <v>20.478000000000002</v>
      </c>
    </row>
    <row r="16" spans="1:50" x14ac:dyDescent="0.2">
      <c r="A16" s="49" t="s">
        <v>17</v>
      </c>
      <c r="B16" s="50" t="s">
        <v>18</v>
      </c>
      <c r="C16" s="51">
        <v>6</v>
      </c>
      <c r="D16" s="44">
        <f t="shared" si="0"/>
        <v>262.10000000000002</v>
      </c>
      <c r="E16" s="43">
        <f>RCF!C$43</f>
        <v>43.679000000000002</v>
      </c>
      <c r="F16" s="129">
        <v>118.8</v>
      </c>
      <c r="G16" s="127">
        <f t="shared" si="7"/>
        <v>19.8</v>
      </c>
      <c r="H16" s="129">
        <f t="shared" si="8"/>
        <v>122.2</v>
      </c>
      <c r="I16" s="127">
        <f t="shared" si="1"/>
        <v>20.366666666666667</v>
      </c>
      <c r="J16" s="118">
        <f t="shared" si="2"/>
        <v>134.4</v>
      </c>
      <c r="K16" s="118">
        <f t="shared" si="2"/>
        <v>165</v>
      </c>
      <c r="L16" s="118">
        <f t="shared" si="2"/>
        <v>183.3</v>
      </c>
      <c r="M16" s="118">
        <f t="shared" si="2"/>
        <v>244.4</v>
      </c>
      <c r="N16" s="118">
        <f t="shared" si="2"/>
        <v>262.7</v>
      </c>
      <c r="O16" s="233">
        <f>ROUNDDOWN($C16*P$11,1)</f>
        <v>120.2</v>
      </c>
      <c r="P16" s="127">
        <f t="shared" si="9"/>
        <v>20.033333333333335</v>
      </c>
      <c r="Q16" s="118">
        <f t="shared" si="10"/>
        <v>156.19999999999999</v>
      </c>
      <c r="R16" s="118">
        <f t="shared" si="10"/>
        <v>180.3</v>
      </c>
      <c r="S16" s="130">
        <v>112.1</v>
      </c>
      <c r="T16" s="127">
        <f t="shared" si="11"/>
        <v>18.683333333333334</v>
      </c>
      <c r="U16" s="130">
        <f t="shared" si="12"/>
        <v>118.2</v>
      </c>
      <c r="V16" s="128">
        <f t="shared" si="3"/>
        <v>19.7</v>
      </c>
      <c r="W16" s="118">
        <f t="shared" si="13"/>
        <v>130</v>
      </c>
      <c r="X16" s="118">
        <f t="shared" si="4"/>
        <v>161.9</v>
      </c>
      <c r="Y16" s="118">
        <f t="shared" si="4"/>
        <v>191.5</v>
      </c>
      <c r="Z16" s="118">
        <f t="shared" si="4"/>
        <v>173.8</v>
      </c>
      <c r="AA16" s="118">
        <f t="shared" si="4"/>
        <v>256.5</v>
      </c>
      <c r="AB16" s="118">
        <f t="shared" si="4"/>
        <v>354.6</v>
      </c>
      <c r="AC16" s="233">
        <f>ROUNDDOWN($C16*AD$11,1)</f>
        <v>119.9</v>
      </c>
      <c r="AD16" s="128">
        <f t="shared" si="14"/>
        <v>19.983333333333334</v>
      </c>
      <c r="AE16" s="118">
        <f t="shared" si="5"/>
        <v>197.8</v>
      </c>
      <c r="AF16" s="118">
        <f t="shared" si="5"/>
        <v>251.8</v>
      </c>
      <c r="AG16" s="118">
        <f t="shared" si="5"/>
        <v>359.7</v>
      </c>
      <c r="AH16" s="130">
        <v>120.8</v>
      </c>
      <c r="AI16" s="128">
        <f t="shared" si="15"/>
        <v>20.133333333333333</v>
      </c>
      <c r="AJ16" s="130"/>
      <c r="AK16" s="128">
        <f t="shared" si="16"/>
        <v>0</v>
      </c>
      <c r="AL16" s="233">
        <f t="shared" si="17"/>
        <v>124.2</v>
      </c>
      <c r="AM16" s="128">
        <f>RCF!I$33</f>
        <v>20.709</v>
      </c>
      <c r="AN16" s="118">
        <f t="shared" si="6"/>
        <v>186.3</v>
      </c>
      <c r="AO16" s="233">
        <f>ROUNDDOWN($C16*AP$11,1)</f>
        <v>125.8</v>
      </c>
      <c r="AP16" s="128">
        <f t="shared" si="18"/>
        <v>20.966666666666665</v>
      </c>
      <c r="AQ16" s="118">
        <f t="shared" si="19"/>
        <v>150.9</v>
      </c>
      <c r="AR16" s="118">
        <f t="shared" si="19"/>
        <v>169.8</v>
      </c>
      <c r="AS16" s="130">
        <v>127.2</v>
      </c>
      <c r="AT16" s="128">
        <f t="shared" si="20"/>
        <v>21.2</v>
      </c>
      <c r="AU16" s="130">
        <v>124.49</v>
      </c>
      <c r="AV16" s="128">
        <f t="shared" si="21"/>
        <v>20.748333333333331</v>
      </c>
      <c r="AW16" s="234">
        <f t="shared" si="22"/>
        <v>122.8</v>
      </c>
      <c r="AX16" s="128">
        <f>RCF!I$41</f>
        <v>20.478000000000002</v>
      </c>
    </row>
    <row r="17" spans="1:50" x14ac:dyDescent="0.2">
      <c r="A17" s="49" t="s">
        <v>19</v>
      </c>
      <c r="B17" s="50" t="s">
        <v>20</v>
      </c>
      <c r="C17" s="51">
        <v>8</v>
      </c>
      <c r="D17" s="44">
        <f t="shared" si="0"/>
        <v>349.4</v>
      </c>
      <c r="E17" s="43">
        <f>RCF!C$43</f>
        <v>43.679000000000002</v>
      </c>
      <c r="F17" s="129">
        <v>158.30000000000001</v>
      </c>
      <c r="G17" s="127">
        <f t="shared" si="7"/>
        <v>19.787500000000001</v>
      </c>
      <c r="H17" s="129">
        <f t="shared" si="8"/>
        <v>162.9</v>
      </c>
      <c r="I17" s="127">
        <f t="shared" si="1"/>
        <v>20.362500000000001</v>
      </c>
      <c r="J17" s="118">
        <f t="shared" si="2"/>
        <v>179.2</v>
      </c>
      <c r="K17" s="118">
        <f t="shared" si="2"/>
        <v>219.9</v>
      </c>
      <c r="L17" s="118">
        <f t="shared" si="2"/>
        <v>244.4</v>
      </c>
      <c r="M17" s="118">
        <f t="shared" si="2"/>
        <v>325.8</v>
      </c>
      <c r="N17" s="118">
        <f t="shared" si="2"/>
        <v>350.2</v>
      </c>
      <c r="O17" s="233">
        <f>ROUNDDOWN($C17*P$11,1)</f>
        <v>160.19999999999999</v>
      </c>
      <c r="P17" s="127">
        <f t="shared" si="9"/>
        <v>20.024999999999999</v>
      </c>
      <c r="Q17" s="118">
        <f t="shared" si="10"/>
        <v>208.2</v>
      </c>
      <c r="R17" s="118">
        <f t="shared" si="10"/>
        <v>240.3</v>
      </c>
      <c r="S17" s="130">
        <v>149.4</v>
      </c>
      <c r="T17" s="127">
        <f t="shared" si="11"/>
        <v>18.675000000000001</v>
      </c>
      <c r="U17" s="130">
        <f t="shared" si="12"/>
        <v>157.6</v>
      </c>
      <c r="V17" s="128">
        <f t="shared" si="3"/>
        <v>19.7</v>
      </c>
      <c r="W17" s="118">
        <f t="shared" si="13"/>
        <v>173.3</v>
      </c>
      <c r="X17" s="118">
        <f t="shared" si="4"/>
        <v>215.9</v>
      </c>
      <c r="Y17" s="118">
        <f t="shared" si="4"/>
        <v>255.3</v>
      </c>
      <c r="Z17" s="118">
        <f t="shared" si="4"/>
        <v>231.7</v>
      </c>
      <c r="AA17" s="118">
        <f t="shared" si="4"/>
        <v>342</v>
      </c>
      <c r="AB17" s="118">
        <f t="shared" si="4"/>
        <v>472.8</v>
      </c>
      <c r="AC17" s="233">
        <f>ROUNDDOWN($C17*AD$11,1)</f>
        <v>159.9</v>
      </c>
      <c r="AD17" s="128">
        <f t="shared" si="14"/>
        <v>19.987500000000001</v>
      </c>
      <c r="AE17" s="118">
        <f t="shared" si="5"/>
        <v>263.8</v>
      </c>
      <c r="AF17" s="118">
        <f t="shared" si="5"/>
        <v>335.8</v>
      </c>
      <c r="AG17" s="118">
        <f t="shared" si="5"/>
        <v>479.7</v>
      </c>
      <c r="AH17" s="130">
        <v>161.1</v>
      </c>
      <c r="AI17" s="128">
        <f t="shared" si="15"/>
        <v>20.137499999999999</v>
      </c>
      <c r="AJ17" s="130"/>
      <c r="AK17" s="128">
        <f t="shared" si="16"/>
        <v>0</v>
      </c>
      <c r="AL17" s="233">
        <f t="shared" si="17"/>
        <v>165.6</v>
      </c>
      <c r="AM17" s="128">
        <f>RCF!I$33</f>
        <v>20.709</v>
      </c>
      <c r="AN17" s="118">
        <f t="shared" si="6"/>
        <v>248.4</v>
      </c>
      <c r="AO17" s="233">
        <f>ROUNDDOWN($C17*AP$11,1)</f>
        <v>167.7</v>
      </c>
      <c r="AP17" s="128">
        <f t="shared" si="18"/>
        <v>20.962499999999999</v>
      </c>
      <c r="AQ17" s="118">
        <f t="shared" si="19"/>
        <v>201.2</v>
      </c>
      <c r="AR17" s="118">
        <f t="shared" si="19"/>
        <v>226.3</v>
      </c>
      <c r="AS17" s="130">
        <v>169.3</v>
      </c>
      <c r="AT17" s="128">
        <f t="shared" si="20"/>
        <v>21.162500000000001</v>
      </c>
      <c r="AU17" s="130">
        <v>165.99</v>
      </c>
      <c r="AV17" s="128">
        <f t="shared" si="21"/>
        <v>20.748750000000001</v>
      </c>
      <c r="AW17" s="234">
        <f t="shared" si="22"/>
        <v>163.80000000000001</v>
      </c>
      <c r="AX17" s="128">
        <f>RCF!I$41</f>
        <v>20.478000000000002</v>
      </c>
    </row>
    <row r="18" spans="1:50" x14ac:dyDescent="0.2">
      <c r="A18" s="49" t="s">
        <v>21</v>
      </c>
      <c r="B18" s="50" t="s">
        <v>22</v>
      </c>
      <c r="C18" s="51">
        <v>14</v>
      </c>
      <c r="D18" s="44">
        <f t="shared" si="0"/>
        <v>611.5</v>
      </c>
      <c r="E18" s="43">
        <f>RCF!C$43</f>
        <v>43.679000000000002</v>
      </c>
      <c r="F18" s="129">
        <v>277.2</v>
      </c>
      <c r="G18" s="127">
        <f t="shared" si="7"/>
        <v>19.8</v>
      </c>
      <c r="H18" s="129">
        <f t="shared" si="8"/>
        <v>285.2</v>
      </c>
      <c r="I18" s="127">
        <f t="shared" si="1"/>
        <v>20.37142857142857</v>
      </c>
      <c r="J18" s="118">
        <f t="shared" si="2"/>
        <v>313.7</v>
      </c>
      <c r="K18" s="118">
        <f t="shared" si="2"/>
        <v>385</v>
      </c>
      <c r="L18" s="118">
        <f t="shared" si="2"/>
        <v>427.8</v>
      </c>
      <c r="M18" s="118">
        <f t="shared" si="2"/>
        <v>570.4</v>
      </c>
      <c r="N18" s="118">
        <f t="shared" si="2"/>
        <v>613.20000000000005</v>
      </c>
      <c r="O18" s="233">
        <f>ROUNDDOWN($C18*P$11,1)</f>
        <v>280.39999999999998</v>
      </c>
      <c r="P18" s="127">
        <f t="shared" si="9"/>
        <v>20.028571428571428</v>
      </c>
      <c r="Q18" s="118">
        <f t="shared" si="10"/>
        <v>364.5</v>
      </c>
      <c r="R18" s="118">
        <f t="shared" si="10"/>
        <v>420.6</v>
      </c>
      <c r="S18" s="130">
        <v>261.60000000000002</v>
      </c>
      <c r="T18" s="127">
        <f t="shared" si="11"/>
        <v>18.685714285714287</v>
      </c>
      <c r="U18" s="130">
        <f t="shared" si="12"/>
        <v>275.89999999999998</v>
      </c>
      <c r="V18" s="128">
        <f t="shared" si="3"/>
        <v>19.707142857142856</v>
      </c>
      <c r="W18" s="118">
        <f t="shared" si="13"/>
        <v>303.39999999999998</v>
      </c>
      <c r="X18" s="118">
        <f t="shared" si="4"/>
        <v>378</v>
      </c>
      <c r="Y18" s="118">
        <f t="shared" si="4"/>
        <v>447</v>
      </c>
      <c r="Z18" s="118">
        <f t="shared" si="4"/>
        <v>405.6</v>
      </c>
      <c r="AA18" s="118">
        <f t="shared" si="4"/>
        <v>598.70000000000005</v>
      </c>
      <c r="AB18" s="118">
        <f t="shared" si="4"/>
        <v>827.7</v>
      </c>
      <c r="AC18" s="233">
        <f>ROUNDDOWN($C18*AD$11,1)</f>
        <v>279.89999999999998</v>
      </c>
      <c r="AD18" s="128">
        <f t="shared" si="14"/>
        <v>19.99285714285714</v>
      </c>
      <c r="AE18" s="118">
        <f t="shared" si="5"/>
        <v>461.8</v>
      </c>
      <c r="AF18" s="118">
        <f t="shared" si="5"/>
        <v>587.79999999999995</v>
      </c>
      <c r="AG18" s="118">
        <f t="shared" si="5"/>
        <v>839.7</v>
      </c>
      <c r="AH18" s="130">
        <v>281.7</v>
      </c>
      <c r="AI18" s="128">
        <f t="shared" si="15"/>
        <v>20.12142857142857</v>
      </c>
      <c r="AJ18" s="130"/>
      <c r="AK18" s="128">
        <f t="shared" si="16"/>
        <v>0</v>
      </c>
      <c r="AL18" s="233">
        <f t="shared" si="17"/>
        <v>289.89999999999998</v>
      </c>
      <c r="AM18" s="128">
        <f>RCF!I$33</f>
        <v>20.709</v>
      </c>
      <c r="AN18" s="118">
        <f t="shared" si="6"/>
        <v>434.8</v>
      </c>
      <c r="AO18" s="233">
        <f>ROUNDDOWN($C18*AP$11,1)</f>
        <v>293.60000000000002</v>
      </c>
      <c r="AP18" s="128">
        <f t="shared" si="18"/>
        <v>20.971428571428572</v>
      </c>
      <c r="AQ18" s="118">
        <f t="shared" si="19"/>
        <v>352.3</v>
      </c>
      <c r="AR18" s="118">
        <f t="shared" si="19"/>
        <v>396.3</v>
      </c>
      <c r="AS18" s="130">
        <v>296.39999999999998</v>
      </c>
      <c r="AT18" s="128">
        <f t="shared" si="20"/>
        <v>21.171428571428571</v>
      </c>
      <c r="AU18" s="130">
        <v>290.49</v>
      </c>
      <c r="AV18" s="128">
        <f t="shared" si="21"/>
        <v>20.749285714285715</v>
      </c>
      <c r="AW18" s="234">
        <f t="shared" si="22"/>
        <v>286.60000000000002</v>
      </c>
      <c r="AX18" s="128">
        <f>RCF!I$41</f>
        <v>20.478000000000002</v>
      </c>
    </row>
    <row r="19" spans="1:50" x14ac:dyDescent="0.2">
      <c r="A19" s="49" t="s">
        <v>23</v>
      </c>
      <c r="B19" s="50" t="s">
        <v>24</v>
      </c>
      <c r="C19" s="44"/>
      <c r="D19" s="44"/>
      <c r="E19" s="43">
        <f>RCF!C$43</f>
        <v>43.679000000000002</v>
      </c>
      <c r="F19" s="129">
        <v>0</v>
      </c>
      <c r="G19" s="127"/>
      <c r="H19" s="129">
        <f t="shared" si="8"/>
        <v>0</v>
      </c>
      <c r="I19" s="127">
        <v>0</v>
      </c>
      <c r="J19" s="118">
        <f t="shared" si="2"/>
        <v>0</v>
      </c>
      <c r="K19" s="118">
        <f t="shared" si="2"/>
        <v>0</v>
      </c>
      <c r="L19" s="118">
        <f t="shared" si="2"/>
        <v>0</v>
      </c>
      <c r="M19" s="118">
        <f t="shared" si="2"/>
        <v>0</v>
      </c>
      <c r="N19" s="118">
        <f t="shared" si="2"/>
        <v>0</v>
      </c>
      <c r="O19" s="130">
        <v>0</v>
      </c>
      <c r="P19" s="127">
        <v>0</v>
      </c>
      <c r="Q19" s="118">
        <f t="shared" si="10"/>
        <v>0</v>
      </c>
      <c r="R19" s="118">
        <f t="shared" si="10"/>
        <v>0</v>
      </c>
      <c r="S19" s="130">
        <v>0</v>
      </c>
      <c r="T19" s="127">
        <v>0</v>
      </c>
      <c r="U19" s="130">
        <f t="shared" si="12"/>
        <v>0</v>
      </c>
      <c r="V19" s="128"/>
      <c r="W19" s="118">
        <f t="shared" si="13"/>
        <v>0</v>
      </c>
      <c r="X19" s="118"/>
      <c r="Y19" s="118"/>
      <c r="Z19" s="118"/>
      <c r="AA19" s="118"/>
      <c r="AB19" s="118"/>
      <c r="AC19" s="130">
        <v>0</v>
      </c>
      <c r="AD19" s="128">
        <v>0</v>
      </c>
      <c r="AE19" s="118">
        <f t="shared" si="5"/>
        <v>0</v>
      </c>
      <c r="AF19" s="118">
        <f t="shared" si="5"/>
        <v>0</v>
      </c>
      <c r="AG19" s="118">
        <f t="shared" si="5"/>
        <v>0</v>
      </c>
      <c r="AH19" s="130">
        <v>0</v>
      </c>
      <c r="AI19" s="128">
        <v>0</v>
      </c>
      <c r="AJ19" s="130"/>
      <c r="AK19" s="128">
        <v>0</v>
      </c>
      <c r="AL19" s="233">
        <f t="shared" si="17"/>
        <v>0</v>
      </c>
      <c r="AM19" s="128">
        <f>RCF!I$33</f>
        <v>20.709</v>
      </c>
      <c r="AN19" s="118">
        <f t="shared" si="6"/>
        <v>0</v>
      </c>
      <c r="AO19" s="130">
        <v>0</v>
      </c>
      <c r="AP19" s="128">
        <v>0</v>
      </c>
      <c r="AQ19" s="118">
        <f t="shared" si="19"/>
        <v>0</v>
      </c>
      <c r="AR19" s="118">
        <f t="shared" si="19"/>
        <v>0</v>
      </c>
      <c r="AS19" s="130">
        <v>0</v>
      </c>
      <c r="AT19" s="128">
        <v>0</v>
      </c>
      <c r="AU19" s="130">
        <v>0</v>
      </c>
      <c r="AV19" s="128">
        <v>0</v>
      </c>
      <c r="AW19" s="234">
        <f t="shared" si="22"/>
        <v>0</v>
      </c>
      <c r="AX19" s="128">
        <f>RCF!I$41</f>
        <v>20.478000000000002</v>
      </c>
    </row>
    <row r="20" spans="1:50" x14ac:dyDescent="0.2">
      <c r="A20" s="49" t="s">
        <v>25</v>
      </c>
      <c r="B20" s="50" t="s">
        <v>26</v>
      </c>
      <c r="C20" s="51">
        <v>15</v>
      </c>
      <c r="D20" s="44">
        <f t="shared" ref="D20:D26" si="23">ROUND(E20*C20,1)</f>
        <v>655.20000000000005</v>
      </c>
      <c r="E20" s="43">
        <f>RCF!C$43</f>
        <v>43.679000000000002</v>
      </c>
      <c r="F20" s="129">
        <v>336.6</v>
      </c>
      <c r="G20" s="127">
        <f t="shared" si="7"/>
        <v>22.44</v>
      </c>
      <c r="H20" s="129">
        <f t="shared" si="8"/>
        <v>346.4</v>
      </c>
      <c r="I20" s="127">
        <f t="shared" ref="I20:I26" si="24">H20/C20</f>
        <v>23.09333333333333</v>
      </c>
      <c r="J20" s="118">
        <f t="shared" si="2"/>
        <v>381</v>
      </c>
      <c r="K20" s="118">
        <f t="shared" si="2"/>
        <v>467.6</v>
      </c>
      <c r="L20" s="118">
        <f t="shared" si="2"/>
        <v>519.6</v>
      </c>
      <c r="M20" s="118">
        <f t="shared" si="2"/>
        <v>692.8</v>
      </c>
      <c r="N20" s="118">
        <f t="shared" si="2"/>
        <v>744.8</v>
      </c>
      <c r="O20" s="130">
        <v>340.7</v>
      </c>
      <c r="P20" s="127">
        <f t="shared" si="9"/>
        <v>22.713333333333331</v>
      </c>
      <c r="Q20" s="118">
        <f t="shared" si="10"/>
        <v>442.9</v>
      </c>
      <c r="R20" s="118">
        <f t="shared" si="10"/>
        <v>511</v>
      </c>
      <c r="S20" s="130">
        <v>318.8</v>
      </c>
      <c r="T20" s="127">
        <f t="shared" si="11"/>
        <v>21.253333333333334</v>
      </c>
      <c r="U20" s="130">
        <f t="shared" si="12"/>
        <v>336.3</v>
      </c>
      <c r="V20" s="128">
        <f t="shared" ref="V20:V26" si="25">U20/C20</f>
        <v>22.42</v>
      </c>
      <c r="W20" s="118">
        <f t="shared" si="13"/>
        <v>369.9</v>
      </c>
      <c r="X20" s="118">
        <f>ROUND($C20*$V20*X$6,1)</f>
        <v>460.7</v>
      </c>
      <c r="Y20" s="118">
        <v>0</v>
      </c>
      <c r="Z20" s="118">
        <f t="shared" ref="Z20:AB22" si="26">ROUND($C20*$V20*Z$6,1)</f>
        <v>494.4</v>
      </c>
      <c r="AA20" s="118">
        <f t="shared" si="26"/>
        <v>729.8</v>
      </c>
      <c r="AB20" s="118">
        <f t="shared" si="26"/>
        <v>1008.9</v>
      </c>
      <c r="AC20" s="130">
        <v>340.1</v>
      </c>
      <c r="AD20" s="128">
        <f t="shared" si="14"/>
        <v>22.673333333333336</v>
      </c>
      <c r="AE20" s="118">
        <f t="shared" si="5"/>
        <v>561.20000000000005</v>
      </c>
      <c r="AF20" s="118">
        <f t="shared" si="5"/>
        <v>714.2</v>
      </c>
      <c r="AG20" s="118">
        <f t="shared" si="5"/>
        <v>1020.3</v>
      </c>
      <c r="AH20" s="130">
        <v>333.5</v>
      </c>
      <c r="AI20" s="128">
        <f t="shared" si="15"/>
        <v>22.233333333333334</v>
      </c>
      <c r="AJ20" s="130"/>
      <c r="AK20" s="128">
        <f t="shared" si="16"/>
        <v>0</v>
      </c>
      <c r="AL20" s="233">
        <f t="shared" si="17"/>
        <v>310.60000000000002</v>
      </c>
      <c r="AM20" s="128">
        <f>RCF!I$33</f>
        <v>20.709</v>
      </c>
      <c r="AN20" s="118">
        <f t="shared" si="6"/>
        <v>465.9</v>
      </c>
      <c r="AO20" s="130">
        <v>356.9</v>
      </c>
      <c r="AP20" s="128">
        <f t="shared" si="18"/>
        <v>23.793333333333333</v>
      </c>
      <c r="AQ20" s="118">
        <f t="shared" si="19"/>
        <v>428.2</v>
      </c>
      <c r="AR20" s="118">
        <f t="shared" si="19"/>
        <v>481.8</v>
      </c>
      <c r="AS20" s="130">
        <v>359.9</v>
      </c>
      <c r="AT20" s="128">
        <f t="shared" si="20"/>
        <v>23.993333333333332</v>
      </c>
      <c r="AU20" s="130">
        <v>352.7</v>
      </c>
      <c r="AV20" s="128">
        <f t="shared" si="21"/>
        <v>23.513333333333332</v>
      </c>
      <c r="AW20" s="44">
        <v>532.4</v>
      </c>
      <c r="AX20" s="128">
        <f>AW20/C20</f>
        <v>35.493333333333332</v>
      </c>
    </row>
    <row r="21" spans="1:50" x14ac:dyDescent="0.2">
      <c r="A21" s="49" t="s">
        <v>27</v>
      </c>
      <c r="B21" s="50" t="s">
        <v>26</v>
      </c>
      <c r="C21" s="51">
        <v>30</v>
      </c>
      <c r="D21" s="44">
        <f t="shared" si="23"/>
        <v>1310.4000000000001</v>
      </c>
      <c r="E21" s="43">
        <f>RCF!C$43</f>
        <v>43.679000000000002</v>
      </c>
      <c r="F21" s="129">
        <v>336.6</v>
      </c>
      <c r="G21" s="127">
        <f t="shared" si="7"/>
        <v>11.22</v>
      </c>
      <c r="H21" s="129">
        <f t="shared" si="8"/>
        <v>346.4</v>
      </c>
      <c r="I21" s="127">
        <f t="shared" si="24"/>
        <v>11.546666666666665</v>
      </c>
      <c r="J21" s="118">
        <f t="shared" ref="J21:N26" si="27">ROUND($C21*$I21*J$6,1)</f>
        <v>381</v>
      </c>
      <c r="K21" s="118">
        <f t="shared" si="27"/>
        <v>467.6</v>
      </c>
      <c r="L21" s="118">
        <f t="shared" si="27"/>
        <v>519.6</v>
      </c>
      <c r="M21" s="118">
        <f t="shared" si="27"/>
        <v>692.8</v>
      </c>
      <c r="N21" s="118">
        <f t="shared" si="27"/>
        <v>744.8</v>
      </c>
      <c r="O21" s="130">
        <v>340.7</v>
      </c>
      <c r="P21" s="127">
        <f t="shared" si="9"/>
        <v>11.356666666666666</v>
      </c>
      <c r="Q21" s="118">
        <f t="shared" si="10"/>
        <v>442.9</v>
      </c>
      <c r="R21" s="118">
        <f t="shared" si="10"/>
        <v>511</v>
      </c>
      <c r="S21" s="130">
        <v>318.8</v>
      </c>
      <c r="T21" s="127">
        <f t="shared" si="11"/>
        <v>10.626666666666667</v>
      </c>
      <c r="U21" s="130">
        <f t="shared" si="12"/>
        <v>336.3</v>
      </c>
      <c r="V21" s="128">
        <f t="shared" si="25"/>
        <v>11.21</v>
      </c>
      <c r="W21" s="118">
        <f t="shared" si="13"/>
        <v>369.9</v>
      </c>
      <c r="X21" s="118">
        <f>ROUND($C21*$V21*X$6,1)</f>
        <v>460.7</v>
      </c>
      <c r="Y21" s="118">
        <v>0</v>
      </c>
      <c r="Z21" s="118">
        <f t="shared" si="26"/>
        <v>494.4</v>
      </c>
      <c r="AA21" s="118">
        <f t="shared" si="26"/>
        <v>729.8</v>
      </c>
      <c r="AB21" s="118">
        <f t="shared" si="26"/>
        <v>1008.9</v>
      </c>
      <c r="AC21" s="130">
        <v>340.1</v>
      </c>
      <c r="AD21" s="128">
        <f t="shared" si="14"/>
        <v>11.336666666666668</v>
      </c>
      <c r="AE21" s="118">
        <f t="shared" si="5"/>
        <v>561.20000000000005</v>
      </c>
      <c r="AF21" s="118">
        <f t="shared" si="5"/>
        <v>714.2</v>
      </c>
      <c r="AG21" s="118">
        <f t="shared" si="5"/>
        <v>1020.3</v>
      </c>
      <c r="AH21" s="130">
        <v>333.5</v>
      </c>
      <c r="AI21" s="128">
        <f t="shared" si="15"/>
        <v>11.116666666666667</v>
      </c>
      <c r="AJ21" s="130"/>
      <c r="AK21" s="128">
        <f t="shared" si="16"/>
        <v>0</v>
      </c>
      <c r="AL21" s="233">
        <f t="shared" si="17"/>
        <v>621.20000000000005</v>
      </c>
      <c r="AM21" s="128">
        <f>RCF!I$33</f>
        <v>20.709</v>
      </c>
      <c r="AN21" s="118">
        <f t="shared" si="6"/>
        <v>931.8</v>
      </c>
      <c r="AO21" s="130">
        <v>356.9</v>
      </c>
      <c r="AP21" s="128">
        <f t="shared" si="18"/>
        <v>11.896666666666667</v>
      </c>
      <c r="AQ21" s="118">
        <f t="shared" si="19"/>
        <v>428.2</v>
      </c>
      <c r="AR21" s="118">
        <f t="shared" si="19"/>
        <v>481.8</v>
      </c>
      <c r="AS21" s="130">
        <v>359.9</v>
      </c>
      <c r="AT21" s="128">
        <f t="shared" si="20"/>
        <v>11.996666666666666</v>
      </c>
      <c r="AU21" s="130">
        <v>352.7</v>
      </c>
      <c r="AV21" s="128">
        <f t="shared" si="21"/>
        <v>11.756666666666666</v>
      </c>
      <c r="AW21" s="44">
        <v>532.4</v>
      </c>
      <c r="AX21" s="128">
        <f t="shared" ref="AX21:AX25" si="28">AW21/C21</f>
        <v>17.746666666666666</v>
      </c>
    </row>
    <row r="22" spans="1:50" x14ac:dyDescent="0.2">
      <c r="A22" s="49" t="s">
        <v>28</v>
      </c>
      <c r="B22" s="50" t="s">
        <v>26</v>
      </c>
      <c r="C22" s="51">
        <v>45</v>
      </c>
      <c r="D22" s="44">
        <f t="shared" si="23"/>
        <v>1965.6</v>
      </c>
      <c r="E22" s="43">
        <f>RCF!C$43</f>
        <v>43.679000000000002</v>
      </c>
      <c r="F22" s="129">
        <v>336.6</v>
      </c>
      <c r="G22" s="127">
        <f t="shared" si="7"/>
        <v>7.48</v>
      </c>
      <c r="H22" s="129">
        <f t="shared" si="8"/>
        <v>346.4</v>
      </c>
      <c r="I22" s="127">
        <f t="shared" si="24"/>
        <v>7.6977777777777776</v>
      </c>
      <c r="J22" s="118">
        <f t="shared" si="27"/>
        <v>381</v>
      </c>
      <c r="K22" s="118">
        <f t="shared" si="27"/>
        <v>467.6</v>
      </c>
      <c r="L22" s="118">
        <f t="shared" si="27"/>
        <v>519.6</v>
      </c>
      <c r="M22" s="118">
        <f t="shared" si="27"/>
        <v>692.8</v>
      </c>
      <c r="N22" s="118">
        <f t="shared" si="27"/>
        <v>744.8</v>
      </c>
      <c r="O22" s="130">
        <v>340.7</v>
      </c>
      <c r="P22" s="127">
        <f t="shared" si="9"/>
        <v>7.5711111111111107</v>
      </c>
      <c r="Q22" s="118">
        <f t="shared" si="10"/>
        <v>442.9</v>
      </c>
      <c r="R22" s="118">
        <f t="shared" si="10"/>
        <v>511</v>
      </c>
      <c r="S22" s="130">
        <v>318.8</v>
      </c>
      <c r="T22" s="127">
        <f t="shared" si="11"/>
        <v>7.0844444444444443</v>
      </c>
      <c r="U22" s="130">
        <f t="shared" si="12"/>
        <v>336.3</v>
      </c>
      <c r="V22" s="128">
        <f t="shared" si="25"/>
        <v>7.4733333333333336</v>
      </c>
      <c r="W22" s="118">
        <f t="shared" si="13"/>
        <v>369.9</v>
      </c>
      <c r="X22" s="118">
        <f>ROUND($C22*$V22*X$6,1)</f>
        <v>460.7</v>
      </c>
      <c r="Y22" s="118">
        <v>0</v>
      </c>
      <c r="Z22" s="118">
        <f t="shared" si="26"/>
        <v>494.4</v>
      </c>
      <c r="AA22" s="118">
        <f t="shared" si="26"/>
        <v>729.8</v>
      </c>
      <c r="AB22" s="118">
        <f t="shared" si="26"/>
        <v>1008.9</v>
      </c>
      <c r="AC22" s="130">
        <v>340.1</v>
      </c>
      <c r="AD22" s="128">
        <f t="shared" si="14"/>
        <v>7.5577777777777779</v>
      </c>
      <c r="AE22" s="118">
        <f t="shared" si="5"/>
        <v>561.20000000000005</v>
      </c>
      <c r="AF22" s="118">
        <f t="shared" si="5"/>
        <v>714.2</v>
      </c>
      <c r="AG22" s="118">
        <f t="shared" si="5"/>
        <v>1020.3</v>
      </c>
      <c r="AH22" s="130">
        <v>333.5</v>
      </c>
      <c r="AI22" s="128">
        <f t="shared" si="15"/>
        <v>7.4111111111111114</v>
      </c>
      <c r="AJ22" s="130"/>
      <c r="AK22" s="128">
        <f t="shared" si="16"/>
        <v>0</v>
      </c>
      <c r="AL22" s="233">
        <f t="shared" si="17"/>
        <v>931.9</v>
      </c>
      <c r="AM22" s="128">
        <f>RCF!I$33</f>
        <v>20.709</v>
      </c>
      <c r="AN22" s="118">
        <f t="shared" si="6"/>
        <v>1397.8</v>
      </c>
      <c r="AO22" s="130">
        <v>356.9</v>
      </c>
      <c r="AP22" s="128">
        <f t="shared" si="18"/>
        <v>7.931111111111111</v>
      </c>
      <c r="AQ22" s="118">
        <f t="shared" si="19"/>
        <v>428.2</v>
      </c>
      <c r="AR22" s="118">
        <f t="shared" si="19"/>
        <v>481.8</v>
      </c>
      <c r="AS22" s="130">
        <v>359.9</v>
      </c>
      <c r="AT22" s="128">
        <f t="shared" si="20"/>
        <v>7.9977777777777774</v>
      </c>
      <c r="AU22" s="130">
        <v>352.7</v>
      </c>
      <c r="AV22" s="128">
        <f t="shared" si="21"/>
        <v>7.8377777777777773</v>
      </c>
      <c r="AW22" s="44">
        <v>532.4</v>
      </c>
      <c r="AX22" s="128">
        <f t="shared" si="28"/>
        <v>11.831111111111111</v>
      </c>
    </row>
    <row r="23" spans="1:50" x14ac:dyDescent="0.2">
      <c r="A23" s="49" t="s">
        <v>29</v>
      </c>
      <c r="B23" s="50" t="s">
        <v>30</v>
      </c>
      <c r="C23" s="51">
        <v>15</v>
      </c>
      <c r="D23" s="44">
        <f t="shared" si="23"/>
        <v>655.20000000000005</v>
      </c>
      <c r="E23" s="43">
        <f>RCF!C$43</f>
        <v>43.679000000000002</v>
      </c>
      <c r="F23" s="129">
        <v>336.6</v>
      </c>
      <c r="G23" s="127">
        <f t="shared" si="7"/>
        <v>22.44</v>
      </c>
      <c r="H23" s="129">
        <f t="shared" si="8"/>
        <v>346.4</v>
      </c>
      <c r="I23" s="127">
        <f t="shared" si="24"/>
        <v>23.09333333333333</v>
      </c>
      <c r="J23" s="118">
        <f t="shared" si="27"/>
        <v>381</v>
      </c>
      <c r="K23" s="118">
        <f t="shared" si="27"/>
        <v>467.6</v>
      </c>
      <c r="L23" s="118">
        <f t="shared" si="27"/>
        <v>519.6</v>
      </c>
      <c r="M23" s="118">
        <f t="shared" si="27"/>
        <v>692.8</v>
      </c>
      <c r="N23" s="118">
        <f t="shared" si="27"/>
        <v>744.8</v>
      </c>
      <c r="O23" s="130">
        <v>340.7</v>
      </c>
      <c r="P23" s="127">
        <f t="shared" si="9"/>
        <v>22.713333333333331</v>
      </c>
      <c r="Q23" s="118">
        <f t="shared" si="10"/>
        <v>442.9</v>
      </c>
      <c r="R23" s="118">
        <f t="shared" si="10"/>
        <v>511</v>
      </c>
      <c r="S23" s="130">
        <v>357.6</v>
      </c>
      <c r="T23" s="127">
        <f t="shared" si="11"/>
        <v>23.84</v>
      </c>
      <c r="U23" s="130">
        <f t="shared" si="12"/>
        <v>377.2</v>
      </c>
      <c r="V23" s="128">
        <f t="shared" si="25"/>
        <v>25.146666666666665</v>
      </c>
      <c r="W23" s="118">
        <f t="shared" si="13"/>
        <v>414.9</v>
      </c>
      <c r="X23" s="118">
        <v>0</v>
      </c>
      <c r="Y23" s="118">
        <f t="shared" ref="Y23:AA25" si="29">ROUND($C23*$V23*Y$6,1)</f>
        <v>611.1</v>
      </c>
      <c r="Z23" s="118">
        <f t="shared" si="29"/>
        <v>554.5</v>
      </c>
      <c r="AA23" s="118">
        <f t="shared" si="29"/>
        <v>818.5</v>
      </c>
      <c r="AB23" s="118">
        <v>0</v>
      </c>
      <c r="AC23" s="130">
        <v>340.1</v>
      </c>
      <c r="AD23" s="128">
        <f t="shared" si="14"/>
        <v>22.673333333333336</v>
      </c>
      <c r="AE23" s="118">
        <f t="shared" si="5"/>
        <v>561.20000000000005</v>
      </c>
      <c r="AF23" s="118">
        <f t="shared" si="5"/>
        <v>714.2</v>
      </c>
      <c r="AG23" s="118">
        <f t="shared" si="5"/>
        <v>1020.3</v>
      </c>
      <c r="AH23" s="130">
        <v>333.5</v>
      </c>
      <c r="AI23" s="128">
        <f t="shared" si="15"/>
        <v>22.233333333333334</v>
      </c>
      <c r="AJ23" s="130"/>
      <c r="AK23" s="128">
        <f t="shared" si="16"/>
        <v>0</v>
      </c>
      <c r="AL23" s="233">
        <f t="shared" si="17"/>
        <v>310.60000000000002</v>
      </c>
      <c r="AM23" s="128">
        <f>RCF!I$33</f>
        <v>20.709</v>
      </c>
      <c r="AN23" s="118">
        <f t="shared" si="6"/>
        <v>465.9</v>
      </c>
      <c r="AO23" s="130">
        <v>356.9</v>
      </c>
      <c r="AP23" s="128">
        <f t="shared" si="18"/>
        <v>23.793333333333333</v>
      </c>
      <c r="AQ23" s="118">
        <f t="shared" si="19"/>
        <v>428.2</v>
      </c>
      <c r="AR23" s="118">
        <f t="shared" si="19"/>
        <v>481.8</v>
      </c>
      <c r="AS23" s="130">
        <v>438.8</v>
      </c>
      <c r="AT23" s="128">
        <f t="shared" si="20"/>
        <v>29.253333333333334</v>
      </c>
      <c r="AU23" s="130">
        <v>352.7</v>
      </c>
      <c r="AV23" s="128">
        <f t="shared" si="21"/>
        <v>23.513333333333332</v>
      </c>
      <c r="AW23" s="44">
        <v>532.4</v>
      </c>
      <c r="AX23" s="128">
        <f t="shared" si="28"/>
        <v>35.493333333333332</v>
      </c>
    </row>
    <row r="24" spans="1:50" x14ac:dyDescent="0.2">
      <c r="A24" s="49" t="s">
        <v>31</v>
      </c>
      <c r="B24" s="50" t="s">
        <v>30</v>
      </c>
      <c r="C24" s="51">
        <v>30</v>
      </c>
      <c r="D24" s="44">
        <f t="shared" si="23"/>
        <v>1310.4000000000001</v>
      </c>
      <c r="E24" s="43">
        <f>RCF!C$43</f>
        <v>43.679000000000002</v>
      </c>
      <c r="F24" s="129">
        <v>336.6</v>
      </c>
      <c r="G24" s="127">
        <f t="shared" si="7"/>
        <v>11.22</v>
      </c>
      <c r="H24" s="129">
        <f t="shared" si="8"/>
        <v>346.4</v>
      </c>
      <c r="I24" s="127">
        <f t="shared" si="24"/>
        <v>11.546666666666665</v>
      </c>
      <c r="J24" s="118">
        <f t="shared" si="27"/>
        <v>381</v>
      </c>
      <c r="K24" s="118">
        <f t="shared" si="27"/>
        <v>467.6</v>
      </c>
      <c r="L24" s="118">
        <f t="shared" si="27"/>
        <v>519.6</v>
      </c>
      <c r="M24" s="118">
        <f t="shared" si="27"/>
        <v>692.8</v>
      </c>
      <c r="N24" s="118">
        <f t="shared" si="27"/>
        <v>744.8</v>
      </c>
      <c r="O24" s="130">
        <v>340.7</v>
      </c>
      <c r="P24" s="127">
        <f t="shared" si="9"/>
        <v>11.356666666666666</v>
      </c>
      <c r="Q24" s="118">
        <f t="shared" si="10"/>
        <v>442.9</v>
      </c>
      <c r="R24" s="118">
        <f t="shared" si="10"/>
        <v>511</v>
      </c>
      <c r="S24" s="130">
        <v>357.6</v>
      </c>
      <c r="T24" s="127">
        <f t="shared" si="11"/>
        <v>11.92</v>
      </c>
      <c r="U24" s="130">
        <f t="shared" si="12"/>
        <v>377.2</v>
      </c>
      <c r="V24" s="128">
        <f t="shared" si="25"/>
        <v>12.573333333333332</v>
      </c>
      <c r="W24" s="118">
        <f t="shared" si="13"/>
        <v>414.9</v>
      </c>
      <c r="X24" s="118">
        <v>0</v>
      </c>
      <c r="Y24" s="118">
        <f t="shared" si="29"/>
        <v>611.1</v>
      </c>
      <c r="Z24" s="118">
        <f t="shared" si="29"/>
        <v>554.5</v>
      </c>
      <c r="AA24" s="118">
        <f t="shared" si="29"/>
        <v>818.5</v>
      </c>
      <c r="AB24" s="118">
        <v>0</v>
      </c>
      <c r="AC24" s="130">
        <v>340.1</v>
      </c>
      <c r="AD24" s="128">
        <f t="shared" si="14"/>
        <v>11.336666666666668</v>
      </c>
      <c r="AE24" s="118">
        <f t="shared" si="5"/>
        <v>561.20000000000005</v>
      </c>
      <c r="AF24" s="118">
        <f t="shared" si="5"/>
        <v>714.2</v>
      </c>
      <c r="AG24" s="118">
        <f t="shared" si="5"/>
        <v>1020.3</v>
      </c>
      <c r="AH24" s="130">
        <v>333.5</v>
      </c>
      <c r="AI24" s="128">
        <f t="shared" si="15"/>
        <v>11.116666666666667</v>
      </c>
      <c r="AJ24" s="130"/>
      <c r="AK24" s="128">
        <f t="shared" si="16"/>
        <v>0</v>
      </c>
      <c r="AL24" s="233">
        <f t="shared" si="17"/>
        <v>621.20000000000005</v>
      </c>
      <c r="AM24" s="128">
        <f>RCF!I$33</f>
        <v>20.709</v>
      </c>
      <c r="AN24" s="118">
        <f t="shared" si="6"/>
        <v>931.8</v>
      </c>
      <c r="AO24" s="130">
        <v>356.9</v>
      </c>
      <c r="AP24" s="128">
        <f t="shared" si="18"/>
        <v>11.896666666666667</v>
      </c>
      <c r="AQ24" s="118">
        <f t="shared" si="19"/>
        <v>428.2</v>
      </c>
      <c r="AR24" s="118">
        <f t="shared" si="19"/>
        <v>481.8</v>
      </c>
      <c r="AS24" s="130">
        <v>438.8</v>
      </c>
      <c r="AT24" s="128">
        <f t="shared" si="20"/>
        <v>14.626666666666667</v>
      </c>
      <c r="AU24" s="130">
        <v>352.7</v>
      </c>
      <c r="AV24" s="128">
        <f t="shared" si="21"/>
        <v>11.756666666666666</v>
      </c>
      <c r="AW24" s="44">
        <v>532.4</v>
      </c>
      <c r="AX24" s="128">
        <f t="shared" si="28"/>
        <v>17.746666666666666</v>
      </c>
    </row>
    <row r="25" spans="1:50" x14ac:dyDescent="0.2">
      <c r="A25" s="49" t="s">
        <v>32</v>
      </c>
      <c r="B25" s="50" t="s">
        <v>30</v>
      </c>
      <c r="C25" s="51">
        <v>45</v>
      </c>
      <c r="D25" s="44">
        <f t="shared" si="23"/>
        <v>1965.6</v>
      </c>
      <c r="E25" s="43">
        <f>RCF!C$43</f>
        <v>43.679000000000002</v>
      </c>
      <c r="F25" s="129">
        <v>336.6</v>
      </c>
      <c r="G25" s="127">
        <f t="shared" si="7"/>
        <v>7.48</v>
      </c>
      <c r="H25" s="129">
        <f t="shared" si="8"/>
        <v>346.4</v>
      </c>
      <c r="I25" s="127">
        <f t="shared" si="24"/>
        <v>7.6977777777777776</v>
      </c>
      <c r="J25" s="118">
        <f t="shared" si="27"/>
        <v>381</v>
      </c>
      <c r="K25" s="118">
        <f t="shared" si="27"/>
        <v>467.6</v>
      </c>
      <c r="L25" s="118">
        <f t="shared" si="27"/>
        <v>519.6</v>
      </c>
      <c r="M25" s="118">
        <f t="shared" si="27"/>
        <v>692.8</v>
      </c>
      <c r="N25" s="118">
        <f t="shared" si="27"/>
        <v>744.8</v>
      </c>
      <c r="O25" s="130">
        <v>340.7</v>
      </c>
      <c r="P25" s="127">
        <f t="shared" si="9"/>
        <v>7.5711111111111107</v>
      </c>
      <c r="Q25" s="118">
        <f t="shared" si="10"/>
        <v>442.9</v>
      </c>
      <c r="R25" s="118">
        <f t="shared" si="10"/>
        <v>511</v>
      </c>
      <c r="S25" s="130">
        <v>357.6</v>
      </c>
      <c r="T25" s="127">
        <f t="shared" si="11"/>
        <v>7.9466666666666672</v>
      </c>
      <c r="U25" s="130">
        <f t="shared" si="12"/>
        <v>377.2</v>
      </c>
      <c r="V25" s="128">
        <f t="shared" si="25"/>
        <v>8.3822222222222216</v>
      </c>
      <c r="W25" s="118">
        <f t="shared" si="13"/>
        <v>414.9</v>
      </c>
      <c r="X25" s="118">
        <v>0</v>
      </c>
      <c r="Y25" s="118">
        <f t="shared" si="29"/>
        <v>611.1</v>
      </c>
      <c r="Z25" s="118">
        <f t="shared" si="29"/>
        <v>554.5</v>
      </c>
      <c r="AA25" s="118">
        <f t="shared" si="29"/>
        <v>818.5</v>
      </c>
      <c r="AB25" s="118">
        <v>0</v>
      </c>
      <c r="AC25" s="130">
        <v>340.1</v>
      </c>
      <c r="AD25" s="128">
        <f t="shared" si="14"/>
        <v>7.5577777777777779</v>
      </c>
      <c r="AE25" s="118">
        <f t="shared" si="5"/>
        <v>561.20000000000005</v>
      </c>
      <c r="AF25" s="118">
        <f t="shared" si="5"/>
        <v>714.2</v>
      </c>
      <c r="AG25" s="118">
        <f t="shared" si="5"/>
        <v>1020.3</v>
      </c>
      <c r="AH25" s="130">
        <v>333.5</v>
      </c>
      <c r="AI25" s="128">
        <f t="shared" si="15"/>
        <v>7.4111111111111114</v>
      </c>
      <c r="AJ25" s="130"/>
      <c r="AK25" s="128">
        <f t="shared" si="16"/>
        <v>0</v>
      </c>
      <c r="AL25" s="233">
        <f t="shared" si="17"/>
        <v>931.9</v>
      </c>
      <c r="AM25" s="128">
        <f>RCF!I$33</f>
        <v>20.709</v>
      </c>
      <c r="AN25" s="118">
        <f t="shared" si="6"/>
        <v>1397.8</v>
      </c>
      <c r="AO25" s="130">
        <v>356.9</v>
      </c>
      <c r="AP25" s="128">
        <f t="shared" si="18"/>
        <v>7.931111111111111</v>
      </c>
      <c r="AQ25" s="118">
        <f t="shared" si="19"/>
        <v>428.2</v>
      </c>
      <c r="AR25" s="118">
        <f t="shared" si="19"/>
        <v>481.8</v>
      </c>
      <c r="AS25" s="130">
        <v>438.8</v>
      </c>
      <c r="AT25" s="128">
        <f t="shared" si="20"/>
        <v>9.7511111111111113</v>
      </c>
      <c r="AU25" s="130">
        <v>352.7</v>
      </c>
      <c r="AV25" s="128">
        <f t="shared" si="21"/>
        <v>7.8377777777777773</v>
      </c>
      <c r="AW25" s="44">
        <v>532.4</v>
      </c>
      <c r="AX25" s="128">
        <f t="shared" si="28"/>
        <v>11.831111111111111</v>
      </c>
    </row>
    <row r="26" spans="1:50" x14ac:dyDescent="0.2">
      <c r="A26" s="49" t="s">
        <v>33</v>
      </c>
      <c r="B26" s="50" t="s">
        <v>34</v>
      </c>
      <c r="C26" s="51">
        <v>21.43</v>
      </c>
      <c r="D26" s="44">
        <f t="shared" si="23"/>
        <v>936</v>
      </c>
      <c r="E26" s="43">
        <f>RCF!C$43</f>
        <v>43.679000000000002</v>
      </c>
      <c r="F26" s="129">
        <v>424.6</v>
      </c>
      <c r="G26" s="127">
        <f t="shared" si="7"/>
        <v>19.813345776948204</v>
      </c>
      <c r="H26" s="129">
        <f t="shared" si="8"/>
        <v>436.9</v>
      </c>
      <c r="I26" s="127">
        <f t="shared" si="24"/>
        <v>20.387307512832479</v>
      </c>
      <c r="J26" s="118">
        <f t="shared" si="27"/>
        <v>480.6</v>
      </c>
      <c r="K26" s="118">
        <f t="shared" si="27"/>
        <v>589.79999999999995</v>
      </c>
      <c r="L26" s="118">
        <f t="shared" si="27"/>
        <v>655.4</v>
      </c>
      <c r="M26" s="118">
        <f t="shared" si="27"/>
        <v>873.8</v>
      </c>
      <c r="N26" s="118">
        <f t="shared" si="27"/>
        <v>939.3</v>
      </c>
      <c r="O26" s="130">
        <v>429.4</v>
      </c>
      <c r="P26" s="127">
        <f t="shared" si="9"/>
        <v>20.037330844610359</v>
      </c>
      <c r="Q26" s="118">
        <f t="shared" si="10"/>
        <v>558.20000000000005</v>
      </c>
      <c r="R26" s="118">
        <f t="shared" si="10"/>
        <v>644.1</v>
      </c>
      <c r="S26" s="130">
        <v>400.3</v>
      </c>
      <c r="T26" s="127">
        <f t="shared" si="11"/>
        <v>18.679421371908539</v>
      </c>
      <c r="U26" s="130">
        <f>S26</f>
        <v>400.3</v>
      </c>
      <c r="V26" s="128">
        <f t="shared" si="25"/>
        <v>18.679421371908539</v>
      </c>
      <c r="W26" s="118">
        <f>U26</f>
        <v>400.3</v>
      </c>
      <c r="X26" s="118">
        <f>U26</f>
        <v>400.3</v>
      </c>
      <c r="Y26" s="118">
        <f>X26</f>
        <v>400.3</v>
      </c>
      <c r="Z26" s="118">
        <f t="shared" ref="Z26:AB26" si="30">Y26</f>
        <v>400.3</v>
      </c>
      <c r="AA26" s="118">
        <f t="shared" si="30"/>
        <v>400.3</v>
      </c>
      <c r="AB26" s="118">
        <f t="shared" si="30"/>
        <v>400.3</v>
      </c>
      <c r="AC26" s="130">
        <v>428.6</v>
      </c>
      <c r="AD26" s="128">
        <f t="shared" si="14"/>
        <v>20</v>
      </c>
      <c r="AE26" s="118">
        <f t="shared" si="5"/>
        <v>707.2</v>
      </c>
      <c r="AF26" s="118">
        <f t="shared" si="5"/>
        <v>900.1</v>
      </c>
      <c r="AG26" s="118">
        <f t="shared" si="5"/>
        <v>1285.8</v>
      </c>
      <c r="AH26" s="130">
        <v>379.6</v>
      </c>
      <c r="AI26" s="128">
        <f t="shared" si="15"/>
        <v>17.713485767615495</v>
      </c>
      <c r="AJ26" s="130"/>
      <c r="AK26" s="128">
        <f t="shared" si="16"/>
        <v>0</v>
      </c>
      <c r="AL26" s="233">
        <f t="shared" si="17"/>
        <v>443.7</v>
      </c>
      <c r="AM26" s="128">
        <f>RCF!I$33</f>
        <v>20.709</v>
      </c>
      <c r="AN26" s="118">
        <f t="shared" si="6"/>
        <v>665.5</v>
      </c>
      <c r="AO26" s="130">
        <v>449.7</v>
      </c>
      <c r="AP26" s="128">
        <f t="shared" si="18"/>
        <v>20.984601026598227</v>
      </c>
      <c r="AQ26" s="118">
        <f t="shared" si="19"/>
        <v>539.6</v>
      </c>
      <c r="AR26" s="118">
        <f t="shared" si="19"/>
        <v>607</v>
      </c>
      <c r="AS26" s="233">
        <f>ROUNDDOWN($C26*AT$11,1)</f>
        <v>453.8</v>
      </c>
      <c r="AT26" s="128">
        <f t="shared" si="20"/>
        <v>21.175921605226318</v>
      </c>
      <c r="AU26" s="130">
        <v>444.6</v>
      </c>
      <c r="AV26" s="128">
        <f t="shared" si="21"/>
        <v>20.746616892207186</v>
      </c>
      <c r="AW26" s="234">
        <f>ROUNDDOWN(C26*AX26,1)</f>
        <v>438.8</v>
      </c>
      <c r="AX26" s="128">
        <f>RCF!I$41</f>
        <v>20.478000000000002</v>
      </c>
    </row>
    <row r="27" spans="1:50" x14ac:dyDescent="0.2">
      <c r="A27" s="53"/>
      <c r="B27" s="54"/>
      <c r="C27" s="55"/>
      <c r="D27" s="55"/>
      <c r="E27" s="56"/>
      <c r="F27" s="131"/>
      <c r="G27" s="132"/>
      <c r="H27" s="131"/>
      <c r="I27" s="132"/>
      <c r="J27" s="126"/>
      <c r="K27" s="126"/>
      <c r="L27" s="126"/>
      <c r="M27" s="126"/>
      <c r="N27" s="126"/>
      <c r="O27" s="131"/>
      <c r="P27" s="132"/>
      <c r="Q27" s="118"/>
      <c r="R27" s="118"/>
      <c r="S27" s="131"/>
      <c r="T27" s="132"/>
      <c r="U27" s="131"/>
      <c r="V27" s="133"/>
      <c r="W27" s="120"/>
      <c r="X27" s="120"/>
      <c r="Y27" s="120"/>
      <c r="Z27" s="120"/>
      <c r="AA27" s="120"/>
      <c r="AB27" s="120"/>
      <c r="AC27" s="134"/>
      <c r="AD27" s="132"/>
      <c r="AE27" s="126"/>
      <c r="AF27" s="126"/>
      <c r="AG27" s="126"/>
      <c r="AH27" s="131"/>
      <c r="AI27" s="132"/>
      <c r="AJ27" s="131"/>
      <c r="AK27" s="132"/>
      <c r="AL27" s="134"/>
      <c r="AM27" s="132"/>
      <c r="AN27" s="126"/>
      <c r="AO27" s="134"/>
      <c r="AP27" s="132"/>
      <c r="AQ27" s="126"/>
      <c r="AR27" s="126"/>
      <c r="AS27" s="131"/>
      <c r="AT27" s="132"/>
      <c r="AU27" s="131"/>
      <c r="AV27" s="132"/>
      <c r="AW27" s="55"/>
      <c r="AX27" s="56"/>
    </row>
    <row r="28" spans="1:50" x14ac:dyDescent="0.2">
      <c r="A28" s="23"/>
      <c r="B28" s="24" t="s">
        <v>4</v>
      </c>
      <c r="C28" s="25"/>
      <c r="D28" s="26"/>
      <c r="E28" s="27"/>
      <c r="F28" s="26"/>
      <c r="G28" s="27"/>
      <c r="H28" s="26"/>
      <c r="I28" s="27"/>
      <c r="J28" s="27"/>
      <c r="K28" s="27"/>
      <c r="L28" s="27"/>
      <c r="M28" s="27"/>
      <c r="N28" s="27"/>
      <c r="O28" s="28"/>
      <c r="P28" s="27"/>
      <c r="Q28" s="27"/>
      <c r="R28" s="27"/>
      <c r="S28" s="28"/>
      <c r="T28" s="27"/>
      <c r="U28" s="28"/>
      <c r="V28" s="27"/>
      <c r="W28" s="29"/>
      <c r="X28" s="29"/>
      <c r="Y28" s="30"/>
      <c r="Z28" s="30"/>
      <c r="AA28" s="30"/>
      <c r="AB28" s="30"/>
      <c r="AC28" s="28"/>
      <c r="AD28" s="27"/>
      <c r="AE28" s="26"/>
      <c r="AF28" s="26"/>
      <c r="AG28" s="31"/>
      <c r="AH28" s="26"/>
      <c r="AI28" s="26"/>
      <c r="AJ28" s="26"/>
      <c r="AK28" s="26"/>
      <c r="AL28" s="28"/>
      <c r="AM28" s="27"/>
      <c r="AN28" s="26"/>
      <c r="AO28" s="28"/>
      <c r="AP28" s="27"/>
      <c r="AQ28" s="26"/>
      <c r="AR28" s="26"/>
      <c r="AS28" s="26"/>
      <c r="AT28" s="26"/>
      <c r="AU28" s="26"/>
      <c r="AV28" s="26"/>
      <c r="AW28" s="27"/>
      <c r="AX28" s="27"/>
    </row>
    <row r="29" spans="1:50" x14ac:dyDescent="0.2">
      <c r="A29" s="58"/>
      <c r="B29" s="59"/>
      <c r="C29" s="60"/>
      <c r="D29" s="37"/>
      <c r="E29" s="61"/>
      <c r="F29" s="37"/>
      <c r="G29" s="61"/>
      <c r="H29" s="37"/>
      <c r="I29" s="61"/>
      <c r="J29" s="116"/>
      <c r="K29" s="116"/>
      <c r="L29" s="116"/>
      <c r="M29" s="116"/>
      <c r="N29" s="116"/>
      <c r="O29" s="37"/>
      <c r="P29" s="61"/>
      <c r="Q29" s="116"/>
      <c r="R29" s="116"/>
      <c r="S29" s="37"/>
      <c r="T29" s="61"/>
      <c r="U29" s="37"/>
      <c r="V29" s="36"/>
      <c r="W29" s="117"/>
      <c r="X29" s="117"/>
      <c r="Y29" s="117"/>
      <c r="Z29" s="117"/>
      <c r="AA29" s="117"/>
      <c r="AB29" s="117"/>
      <c r="AC29" s="62"/>
      <c r="AD29" s="61"/>
      <c r="AE29" s="116"/>
      <c r="AF29" s="116"/>
      <c r="AG29" s="116"/>
      <c r="AH29" s="37"/>
      <c r="AI29" s="61"/>
      <c r="AJ29" s="37"/>
      <c r="AK29" s="61"/>
      <c r="AL29" s="62"/>
      <c r="AM29" s="61"/>
      <c r="AN29" s="116"/>
      <c r="AO29" s="62"/>
      <c r="AP29" s="61"/>
      <c r="AQ29" s="116"/>
      <c r="AR29" s="116"/>
      <c r="AS29" s="37"/>
      <c r="AT29" s="61"/>
      <c r="AU29" s="37"/>
      <c r="AV29" s="61"/>
      <c r="AW29" s="37" t="s">
        <v>194</v>
      </c>
      <c r="AX29" s="61"/>
    </row>
    <row r="30" spans="1:50" s="64" customFormat="1" ht="14.25" customHeight="1" x14ac:dyDescent="0.2">
      <c r="A30" s="49" t="s">
        <v>36</v>
      </c>
      <c r="B30" s="63" t="s">
        <v>111</v>
      </c>
      <c r="C30" s="51"/>
      <c r="D30" s="44">
        <f t="shared" ref="D30:D61" si="31">ROUND(E30*C30,1)</f>
        <v>0</v>
      </c>
      <c r="E30" s="43">
        <v>0</v>
      </c>
      <c r="F30" s="44">
        <v>0</v>
      </c>
      <c r="G30" s="127">
        <v>0</v>
      </c>
      <c r="H30" s="44">
        <v>0</v>
      </c>
      <c r="I30" s="127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44">
        <v>0</v>
      </c>
      <c r="P30" s="127">
        <v>0</v>
      </c>
      <c r="Q30" s="118">
        <v>0</v>
      </c>
      <c r="R30" s="118">
        <v>0</v>
      </c>
      <c r="S30" s="44">
        <v>0</v>
      </c>
      <c r="T30" s="127">
        <v>0</v>
      </c>
      <c r="U30" s="44">
        <v>0</v>
      </c>
      <c r="V30" s="46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44">
        <v>0</v>
      </c>
      <c r="AD30" s="46">
        <v>0</v>
      </c>
      <c r="AE30" s="118">
        <v>0</v>
      </c>
      <c r="AF30" s="118">
        <v>0</v>
      </c>
      <c r="AG30" s="118">
        <v>0</v>
      </c>
      <c r="AH30" s="44">
        <v>0</v>
      </c>
      <c r="AI30" s="43">
        <v>0</v>
      </c>
      <c r="AJ30" s="44">
        <v>0</v>
      </c>
      <c r="AK30" s="43">
        <v>0</v>
      </c>
      <c r="AL30" s="44">
        <v>0</v>
      </c>
      <c r="AM30" s="46">
        <v>0</v>
      </c>
      <c r="AN30" s="118">
        <v>0</v>
      </c>
      <c r="AO30" s="44">
        <v>0</v>
      </c>
      <c r="AP30" s="46">
        <v>0</v>
      </c>
      <c r="AQ30" s="118">
        <v>0</v>
      </c>
      <c r="AR30" s="118">
        <v>0</v>
      </c>
      <c r="AS30" s="44">
        <v>0</v>
      </c>
      <c r="AT30" s="43">
        <v>0</v>
      </c>
      <c r="AU30" s="44">
        <v>0</v>
      </c>
      <c r="AV30" s="43">
        <v>0</v>
      </c>
      <c r="AW30" s="44">
        <v>0</v>
      </c>
      <c r="AX30" s="46">
        <v>0</v>
      </c>
    </row>
    <row r="31" spans="1:50" s="64" customFormat="1" x14ac:dyDescent="0.2">
      <c r="A31" s="49" t="s">
        <v>35</v>
      </c>
      <c r="B31" s="50" t="s">
        <v>112</v>
      </c>
      <c r="C31" s="51"/>
      <c r="D31" s="44">
        <f t="shared" si="31"/>
        <v>0</v>
      </c>
      <c r="E31" s="43">
        <v>0</v>
      </c>
      <c r="F31" s="44">
        <v>0</v>
      </c>
      <c r="G31" s="127">
        <v>0</v>
      </c>
      <c r="H31" s="44">
        <v>0</v>
      </c>
      <c r="I31" s="127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44">
        <v>0</v>
      </c>
      <c r="P31" s="127">
        <v>0</v>
      </c>
      <c r="Q31" s="118">
        <v>0</v>
      </c>
      <c r="R31" s="118">
        <v>0</v>
      </c>
      <c r="S31" s="44">
        <v>0</v>
      </c>
      <c r="T31" s="127">
        <v>0</v>
      </c>
      <c r="U31" s="44">
        <v>0</v>
      </c>
      <c r="V31" s="46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44">
        <v>0</v>
      </c>
      <c r="AD31" s="46">
        <v>0</v>
      </c>
      <c r="AE31" s="118">
        <v>0</v>
      </c>
      <c r="AF31" s="118">
        <v>0</v>
      </c>
      <c r="AG31" s="118">
        <v>0</v>
      </c>
      <c r="AH31" s="44">
        <v>0</v>
      </c>
      <c r="AI31" s="43">
        <v>0</v>
      </c>
      <c r="AJ31" s="44">
        <v>0</v>
      </c>
      <c r="AK31" s="43">
        <v>0</v>
      </c>
      <c r="AL31" s="44">
        <v>0</v>
      </c>
      <c r="AM31" s="46">
        <v>0</v>
      </c>
      <c r="AN31" s="118">
        <v>0</v>
      </c>
      <c r="AO31" s="44">
        <v>0</v>
      </c>
      <c r="AP31" s="46">
        <v>0</v>
      </c>
      <c r="AQ31" s="118">
        <v>0</v>
      </c>
      <c r="AR31" s="118">
        <v>0</v>
      </c>
      <c r="AS31" s="44">
        <v>0</v>
      </c>
      <c r="AT31" s="43">
        <v>0</v>
      </c>
      <c r="AU31" s="44">
        <v>0</v>
      </c>
      <c r="AV31" s="43">
        <v>0</v>
      </c>
      <c r="AW31" s="44">
        <v>0</v>
      </c>
      <c r="AX31" s="46">
        <v>0</v>
      </c>
    </row>
    <row r="32" spans="1:50" s="64" customFormat="1" x14ac:dyDescent="0.2">
      <c r="A32" s="49" t="s">
        <v>37</v>
      </c>
      <c r="B32" s="50" t="s">
        <v>113</v>
      </c>
      <c r="C32" s="51"/>
      <c r="D32" s="44">
        <f t="shared" si="31"/>
        <v>0</v>
      </c>
      <c r="E32" s="43">
        <v>0</v>
      </c>
      <c r="F32" s="44">
        <v>0</v>
      </c>
      <c r="G32" s="127">
        <v>0</v>
      </c>
      <c r="H32" s="44">
        <v>0</v>
      </c>
      <c r="I32" s="127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44">
        <v>0</v>
      </c>
      <c r="P32" s="127">
        <v>0</v>
      </c>
      <c r="Q32" s="118">
        <v>0</v>
      </c>
      <c r="R32" s="118">
        <v>0</v>
      </c>
      <c r="S32" s="44">
        <v>0</v>
      </c>
      <c r="T32" s="127">
        <v>0</v>
      </c>
      <c r="U32" s="44">
        <v>0</v>
      </c>
      <c r="V32" s="46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44">
        <v>0</v>
      </c>
      <c r="AD32" s="46">
        <v>0</v>
      </c>
      <c r="AE32" s="118">
        <v>0</v>
      </c>
      <c r="AF32" s="118">
        <v>0</v>
      </c>
      <c r="AG32" s="118">
        <v>0</v>
      </c>
      <c r="AH32" s="44">
        <v>0</v>
      </c>
      <c r="AI32" s="43">
        <v>0</v>
      </c>
      <c r="AJ32" s="44">
        <v>0</v>
      </c>
      <c r="AK32" s="43">
        <v>0</v>
      </c>
      <c r="AL32" s="44">
        <v>0</v>
      </c>
      <c r="AM32" s="46">
        <v>0</v>
      </c>
      <c r="AN32" s="118">
        <v>0</v>
      </c>
      <c r="AO32" s="44">
        <v>0</v>
      </c>
      <c r="AP32" s="46">
        <v>0</v>
      </c>
      <c r="AQ32" s="118">
        <v>0</v>
      </c>
      <c r="AR32" s="118">
        <v>0</v>
      </c>
      <c r="AS32" s="44">
        <v>0</v>
      </c>
      <c r="AT32" s="43">
        <v>0</v>
      </c>
      <c r="AU32" s="44">
        <v>0</v>
      </c>
      <c r="AV32" s="43">
        <v>0</v>
      </c>
      <c r="AW32" s="44">
        <v>0</v>
      </c>
      <c r="AX32" s="46">
        <v>0</v>
      </c>
    </row>
    <row r="33" spans="1:50" s="64" customFormat="1" x14ac:dyDescent="0.2">
      <c r="A33" s="49" t="s">
        <v>49</v>
      </c>
      <c r="B33" s="50" t="s">
        <v>114</v>
      </c>
      <c r="C33" s="51"/>
      <c r="D33" s="44">
        <f t="shared" si="31"/>
        <v>0</v>
      </c>
      <c r="E33" s="43">
        <v>0</v>
      </c>
      <c r="F33" s="44">
        <v>0</v>
      </c>
      <c r="G33" s="127">
        <v>0</v>
      </c>
      <c r="H33" s="44">
        <v>0</v>
      </c>
      <c r="I33" s="127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44">
        <v>0</v>
      </c>
      <c r="P33" s="127">
        <v>0</v>
      </c>
      <c r="Q33" s="118">
        <v>0</v>
      </c>
      <c r="R33" s="118">
        <v>0</v>
      </c>
      <c r="S33" s="44">
        <v>0</v>
      </c>
      <c r="T33" s="127">
        <v>0</v>
      </c>
      <c r="U33" s="44">
        <v>0</v>
      </c>
      <c r="V33" s="46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44">
        <v>0</v>
      </c>
      <c r="AD33" s="46">
        <v>0</v>
      </c>
      <c r="AE33" s="118">
        <v>0</v>
      </c>
      <c r="AF33" s="118">
        <v>0</v>
      </c>
      <c r="AG33" s="118">
        <v>0</v>
      </c>
      <c r="AH33" s="44">
        <v>0</v>
      </c>
      <c r="AI33" s="43">
        <v>0</v>
      </c>
      <c r="AJ33" s="44">
        <v>0</v>
      </c>
      <c r="AK33" s="43">
        <v>0</v>
      </c>
      <c r="AL33" s="44">
        <v>0</v>
      </c>
      <c r="AM33" s="46">
        <v>0</v>
      </c>
      <c r="AN33" s="118">
        <v>0</v>
      </c>
      <c r="AO33" s="44">
        <v>0</v>
      </c>
      <c r="AP33" s="46">
        <v>0</v>
      </c>
      <c r="AQ33" s="118">
        <v>0</v>
      </c>
      <c r="AR33" s="118">
        <v>0</v>
      </c>
      <c r="AS33" s="44">
        <v>0</v>
      </c>
      <c r="AT33" s="43">
        <v>0</v>
      </c>
      <c r="AU33" s="44">
        <v>0</v>
      </c>
      <c r="AV33" s="43">
        <v>0</v>
      </c>
      <c r="AW33" s="44">
        <v>0</v>
      </c>
      <c r="AX33" s="46">
        <v>0</v>
      </c>
    </row>
    <row r="34" spans="1:50" s="64" customFormat="1" ht="25.5" x14ac:dyDescent="0.2">
      <c r="A34" s="49" t="s">
        <v>48</v>
      </c>
      <c r="B34" s="50" t="s">
        <v>119</v>
      </c>
      <c r="C34" s="51">
        <v>77</v>
      </c>
      <c r="D34" s="44">
        <f t="shared" si="31"/>
        <v>3363.3</v>
      </c>
      <c r="E34" s="43">
        <f>RCF!C$43</f>
        <v>43.679000000000002</v>
      </c>
      <c r="F34" s="44">
        <f>ROUNDDOWN($C34*G34,1)</f>
        <v>967.3</v>
      </c>
      <c r="G34" s="127">
        <f>RCF!C$5</f>
        <v>12.563000000000001</v>
      </c>
      <c r="H34" s="44">
        <f t="shared" ref="H34" si="32">ROUND(I34*C34,1)</f>
        <v>967.4</v>
      </c>
      <c r="I34" s="127">
        <f>G34</f>
        <v>12.563000000000001</v>
      </c>
      <c r="J34" s="118">
        <f t="shared" ref="J34:N45" si="33">ROUND($C34*$I34*J$6,1)</f>
        <v>1064.0999999999999</v>
      </c>
      <c r="K34" s="118">
        <f t="shared" si="33"/>
        <v>1305.9000000000001</v>
      </c>
      <c r="L34" s="118">
        <f t="shared" si="33"/>
        <v>1451</v>
      </c>
      <c r="M34" s="118">
        <f t="shared" si="33"/>
        <v>1934.7</v>
      </c>
      <c r="N34" s="118">
        <f t="shared" si="33"/>
        <v>2079.8000000000002</v>
      </c>
      <c r="O34" s="44">
        <f>ROUNDDOWN($C34*P34,1)</f>
        <v>949.4</v>
      </c>
      <c r="P34" s="127">
        <f>RCF!C$7</f>
        <v>12.33</v>
      </c>
      <c r="Q34" s="118">
        <f t="shared" ref="Q34:R49" si="34">ROUNDDOWN($O34*Q$6,1)</f>
        <v>1234.2</v>
      </c>
      <c r="R34" s="118">
        <f t="shared" si="34"/>
        <v>1424.1</v>
      </c>
      <c r="S34" s="44">
        <f>ROUNDDOWN($C34*T34,1)</f>
        <v>939.3</v>
      </c>
      <c r="T34" s="127">
        <f>RCF!C$9</f>
        <v>12.199</v>
      </c>
      <c r="U34" s="44">
        <f>ROUNDDOWN($C34*V34,1)</f>
        <v>939.3</v>
      </c>
      <c r="V34" s="128">
        <f>T34</f>
        <v>12.199</v>
      </c>
      <c r="W34" s="118">
        <f t="shared" ref="W34:AB49" si="35">ROUNDDOWN($U34*W$6,1)</f>
        <v>1033.2</v>
      </c>
      <c r="X34" s="118">
        <f t="shared" si="35"/>
        <v>1286.8</v>
      </c>
      <c r="Y34" s="118">
        <f t="shared" si="35"/>
        <v>1521.6</v>
      </c>
      <c r="Z34" s="118">
        <f t="shared" si="35"/>
        <v>1380.7</v>
      </c>
      <c r="AA34" s="118">
        <f t="shared" si="35"/>
        <v>2038.2</v>
      </c>
      <c r="AB34" s="118">
        <f t="shared" si="35"/>
        <v>2817.9</v>
      </c>
      <c r="AC34" s="44">
        <f>ROUNDDOWN($C34*AD34,1)</f>
        <v>950.1</v>
      </c>
      <c r="AD34" s="128">
        <f>RCF!C$13</f>
        <v>12.34</v>
      </c>
      <c r="AE34" s="118">
        <f t="shared" ref="AE34:AG49" si="36">ROUND($AC34*AE$6,1)</f>
        <v>1567.7</v>
      </c>
      <c r="AF34" s="118">
        <f t="shared" si="36"/>
        <v>1995.2</v>
      </c>
      <c r="AG34" s="118">
        <f t="shared" si="36"/>
        <v>2850.3</v>
      </c>
      <c r="AH34" s="44">
        <f>ROUNDDOWN($C34*AI34,1)</f>
        <v>959.4</v>
      </c>
      <c r="AI34" s="128">
        <f>RCF!C$31</f>
        <v>12.46</v>
      </c>
      <c r="AJ34" s="44">
        <f>ROUNDDOWN($C34*AK34,1)</f>
        <v>0</v>
      </c>
      <c r="AK34" s="128">
        <v>0</v>
      </c>
      <c r="AL34" s="44">
        <f>ROUNDDOWN($C34*AM34,1)</f>
        <v>987.5</v>
      </c>
      <c r="AM34" s="128">
        <f>RCF!C$33</f>
        <v>12.824999999999999</v>
      </c>
      <c r="AN34" s="118">
        <f t="shared" ref="AN34:AN97" si="37">ROUNDDOWN($AL34*AN$6,1)</f>
        <v>1481.2</v>
      </c>
      <c r="AO34" s="44">
        <f>ROUNDDOWN($C34*AP34,1)</f>
        <v>994.8</v>
      </c>
      <c r="AP34" s="128">
        <f>RCF!C$35</f>
        <v>12.92</v>
      </c>
      <c r="AQ34" s="118">
        <f t="shared" ref="AQ34:AR49" si="38">ROUNDDOWN($AO34*AQ$6,1)</f>
        <v>1193.7</v>
      </c>
      <c r="AR34" s="118">
        <f t="shared" si="38"/>
        <v>1342.9</v>
      </c>
      <c r="AS34" s="44">
        <f>ROUNDDOWN($C34*AT34,1)</f>
        <v>1009.4</v>
      </c>
      <c r="AT34" s="128">
        <f>RCF!C$37</f>
        <v>13.11</v>
      </c>
      <c r="AU34" s="44">
        <f>ROUNDDOWN($C34*AV34,1)</f>
        <v>989.4</v>
      </c>
      <c r="AV34" s="128">
        <f>RCF!C$39</f>
        <v>12.85</v>
      </c>
      <c r="AW34" s="44">
        <f>ROUNDDOWN($C34*AX34,1)</f>
        <v>976.5</v>
      </c>
      <c r="AX34" s="128">
        <f>RCF!C$41</f>
        <v>12.682</v>
      </c>
    </row>
    <row r="35" spans="1:50" s="64" customFormat="1" ht="25.5" x14ac:dyDescent="0.2">
      <c r="A35" s="49" t="s">
        <v>83</v>
      </c>
      <c r="B35" s="50" t="s">
        <v>115</v>
      </c>
      <c r="C35" s="51">
        <v>128</v>
      </c>
      <c r="D35" s="44">
        <f t="shared" si="31"/>
        <v>5590.9</v>
      </c>
      <c r="E35" s="43">
        <f>RCF!C$43</f>
        <v>43.679000000000002</v>
      </c>
      <c r="F35" s="44">
        <f t="shared" ref="F35:F98" si="39">ROUNDDOWN($C35*G35,1)</f>
        <v>1608</v>
      </c>
      <c r="G35" s="127">
        <f>RCF!C$5</f>
        <v>12.563000000000001</v>
      </c>
      <c r="H35" s="44">
        <f t="shared" ref="H35:H98" si="40">ROUND(I35*C35,1)</f>
        <v>1608.1</v>
      </c>
      <c r="I35" s="127">
        <f t="shared" ref="I35:I98" si="41">G35</f>
        <v>12.563000000000001</v>
      </c>
      <c r="J35" s="118">
        <f t="shared" si="33"/>
        <v>1768.9</v>
      </c>
      <c r="K35" s="118">
        <f t="shared" si="33"/>
        <v>2170.9</v>
      </c>
      <c r="L35" s="118">
        <f t="shared" si="33"/>
        <v>2412.1</v>
      </c>
      <c r="M35" s="118">
        <f t="shared" si="33"/>
        <v>3216.1</v>
      </c>
      <c r="N35" s="118">
        <f t="shared" si="33"/>
        <v>3457.3</v>
      </c>
      <c r="O35" s="44">
        <f t="shared" ref="O35:O98" si="42">ROUNDDOWN($C35*P35,1)</f>
        <v>1578.2</v>
      </c>
      <c r="P35" s="127">
        <f>RCF!C$7</f>
        <v>12.33</v>
      </c>
      <c r="Q35" s="118">
        <f t="shared" si="34"/>
        <v>2051.6</v>
      </c>
      <c r="R35" s="118">
        <f t="shared" si="34"/>
        <v>2367.3000000000002</v>
      </c>
      <c r="S35" s="44">
        <f t="shared" ref="S35:S98" si="43">ROUNDDOWN($C35*T35,1)</f>
        <v>1561.4</v>
      </c>
      <c r="T35" s="127">
        <f>RCF!C$9</f>
        <v>12.199</v>
      </c>
      <c r="U35" s="44">
        <f t="shared" ref="U35:U98" si="44">ROUNDDOWN($C35*V35,1)</f>
        <v>1561.4</v>
      </c>
      <c r="V35" s="128">
        <f t="shared" ref="V35:V98" si="45">T35</f>
        <v>12.199</v>
      </c>
      <c r="W35" s="118">
        <f t="shared" si="35"/>
        <v>1717.5</v>
      </c>
      <c r="X35" s="118">
        <f t="shared" si="35"/>
        <v>2139.1</v>
      </c>
      <c r="Y35" s="118">
        <f t="shared" si="35"/>
        <v>2529.4</v>
      </c>
      <c r="Z35" s="118">
        <f t="shared" si="35"/>
        <v>2295.1999999999998</v>
      </c>
      <c r="AA35" s="118">
        <f t="shared" si="35"/>
        <v>3388.2</v>
      </c>
      <c r="AB35" s="118">
        <f t="shared" si="35"/>
        <v>4684.2</v>
      </c>
      <c r="AC35" s="44">
        <f t="shared" ref="AC35:AC98" si="46">ROUNDDOWN($C35*AD35,1)</f>
        <v>1579.5</v>
      </c>
      <c r="AD35" s="128">
        <f>RCF!C$13</f>
        <v>12.34</v>
      </c>
      <c r="AE35" s="118">
        <f t="shared" si="36"/>
        <v>2606.1999999999998</v>
      </c>
      <c r="AF35" s="118">
        <f t="shared" si="36"/>
        <v>3317</v>
      </c>
      <c r="AG35" s="118">
        <f t="shared" si="36"/>
        <v>4738.5</v>
      </c>
      <c r="AH35" s="44">
        <f t="shared" ref="AH35:AH98" si="47">ROUNDDOWN($C35*AI35,1)</f>
        <v>1594.8</v>
      </c>
      <c r="AI35" s="128">
        <f>RCF!C$31</f>
        <v>12.46</v>
      </c>
      <c r="AJ35" s="44">
        <f t="shared" ref="AJ35:AJ98" si="48">ROUNDDOWN($C35*AK35,1)</f>
        <v>0</v>
      </c>
      <c r="AK35" s="128">
        <v>0</v>
      </c>
      <c r="AL35" s="44">
        <f t="shared" ref="AL35:AL98" si="49">ROUNDDOWN($C35*AM35,1)</f>
        <v>1641.6</v>
      </c>
      <c r="AM35" s="128">
        <f>RCF!C$33</f>
        <v>12.824999999999999</v>
      </c>
      <c r="AN35" s="118">
        <f t="shared" si="37"/>
        <v>2462.4</v>
      </c>
      <c r="AO35" s="44">
        <f t="shared" ref="AO35:AO98" si="50">ROUNDDOWN($C35*AP35,1)</f>
        <v>1653.7</v>
      </c>
      <c r="AP35" s="128">
        <f>RCF!C$35</f>
        <v>12.92</v>
      </c>
      <c r="AQ35" s="118">
        <f t="shared" si="38"/>
        <v>1984.4</v>
      </c>
      <c r="AR35" s="118">
        <f t="shared" si="38"/>
        <v>2232.4</v>
      </c>
      <c r="AS35" s="44">
        <f t="shared" ref="AS35:AS98" si="51">ROUNDDOWN($C35*AT35,1)</f>
        <v>1678</v>
      </c>
      <c r="AT35" s="128">
        <f>RCF!C$37</f>
        <v>13.11</v>
      </c>
      <c r="AU35" s="44">
        <f t="shared" ref="AU35:AU98" si="52">ROUNDDOWN($C35*AV35,1)</f>
        <v>1644.8</v>
      </c>
      <c r="AV35" s="128">
        <f>RCF!C$39</f>
        <v>12.85</v>
      </c>
      <c r="AW35" s="44">
        <f t="shared" ref="AW35:AW98" si="53">ROUNDDOWN($C35*AX35,1)</f>
        <v>1623.2</v>
      </c>
      <c r="AX35" s="128">
        <f>RCF!C$41</f>
        <v>12.682</v>
      </c>
    </row>
    <row r="36" spans="1:50" s="64" customFormat="1" x14ac:dyDescent="0.2">
      <c r="A36" s="49" t="s">
        <v>77</v>
      </c>
      <c r="B36" s="50" t="s">
        <v>116</v>
      </c>
      <c r="C36" s="51">
        <v>50</v>
      </c>
      <c r="D36" s="44">
        <f t="shared" si="31"/>
        <v>2184</v>
      </c>
      <c r="E36" s="43">
        <f>RCF!C$43</f>
        <v>43.679000000000002</v>
      </c>
      <c r="F36" s="44">
        <f t="shared" si="39"/>
        <v>628.1</v>
      </c>
      <c r="G36" s="127">
        <f>RCF!C$5</f>
        <v>12.563000000000001</v>
      </c>
      <c r="H36" s="44">
        <f t="shared" si="40"/>
        <v>628.20000000000005</v>
      </c>
      <c r="I36" s="127">
        <f t="shared" si="41"/>
        <v>12.563000000000001</v>
      </c>
      <c r="J36" s="118">
        <f t="shared" si="33"/>
        <v>691</v>
      </c>
      <c r="K36" s="118">
        <f t="shared" si="33"/>
        <v>848</v>
      </c>
      <c r="L36" s="118">
        <f t="shared" si="33"/>
        <v>942.2</v>
      </c>
      <c r="M36" s="118">
        <f t="shared" si="33"/>
        <v>1256.3</v>
      </c>
      <c r="N36" s="118">
        <f t="shared" si="33"/>
        <v>1350.5</v>
      </c>
      <c r="O36" s="44">
        <f t="shared" si="42"/>
        <v>616.5</v>
      </c>
      <c r="P36" s="127">
        <f>RCF!C$7</f>
        <v>12.33</v>
      </c>
      <c r="Q36" s="118">
        <f t="shared" si="34"/>
        <v>801.4</v>
      </c>
      <c r="R36" s="118">
        <f t="shared" si="34"/>
        <v>924.7</v>
      </c>
      <c r="S36" s="44">
        <f t="shared" si="43"/>
        <v>609.9</v>
      </c>
      <c r="T36" s="127">
        <f>RCF!C$9</f>
        <v>12.199</v>
      </c>
      <c r="U36" s="44">
        <f t="shared" si="44"/>
        <v>609.9</v>
      </c>
      <c r="V36" s="128">
        <f t="shared" si="45"/>
        <v>12.199</v>
      </c>
      <c r="W36" s="118">
        <f t="shared" si="35"/>
        <v>670.8</v>
      </c>
      <c r="X36" s="118">
        <f t="shared" si="35"/>
        <v>835.5</v>
      </c>
      <c r="Y36" s="118">
        <f t="shared" si="35"/>
        <v>988</v>
      </c>
      <c r="Z36" s="118">
        <f t="shared" si="35"/>
        <v>896.5</v>
      </c>
      <c r="AA36" s="118">
        <f t="shared" si="35"/>
        <v>1323.4</v>
      </c>
      <c r="AB36" s="118">
        <f t="shared" si="35"/>
        <v>1829.7</v>
      </c>
      <c r="AC36" s="44">
        <f t="shared" si="46"/>
        <v>617</v>
      </c>
      <c r="AD36" s="128">
        <f>RCF!C$13</f>
        <v>12.34</v>
      </c>
      <c r="AE36" s="118">
        <f t="shared" si="36"/>
        <v>1018.1</v>
      </c>
      <c r="AF36" s="118">
        <f t="shared" si="36"/>
        <v>1295.7</v>
      </c>
      <c r="AG36" s="118">
        <f t="shared" si="36"/>
        <v>1851</v>
      </c>
      <c r="AH36" s="44">
        <f t="shared" si="47"/>
        <v>623</v>
      </c>
      <c r="AI36" s="128">
        <f>RCF!C$31</f>
        <v>12.46</v>
      </c>
      <c r="AJ36" s="44">
        <f t="shared" si="48"/>
        <v>0</v>
      </c>
      <c r="AK36" s="128">
        <v>0</v>
      </c>
      <c r="AL36" s="44">
        <f t="shared" si="49"/>
        <v>641.20000000000005</v>
      </c>
      <c r="AM36" s="128">
        <f>RCF!C$33</f>
        <v>12.824999999999999</v>
      </c>
      <c r="AN36" s="118">
        <f t="shared" si="37"/>
        <v>961.8</v>
      </c>
      <c r="AO36" s="44">
        <f t="shared" si="50"/>
        <v>646</v>
      </c>
      <c r="AP36" s="128">
        <f>RCF!C$35</f>
        <v>12.92</v>
      </c>
      <c r="AQ36" s="118">
        <f t="shared" si="38"/>
        <v>775.2</v>
      </c>
      <c r="AR36" s="118">
        <f t="shared" si="38"/>
        <v>872.1</v>
      </c>
      <c r="AS36" s="44">
        <f t="shared" si="51"/>
        <v>655.5</v>
      </c>
      <c r="AT36" s="128">
        <f>RCF!C$37</f>
        <v>13.11</v>
      </c>
      <c r="AU36" s="44">
        <f t="shared" si="52"/>
        <v>642.5</v>
      </c>
      <c r="AV36" s="128">
        <f>RCF!C$39</f>
        <v>12.85</v>
      </c>
      <c r="AW36" s="44">
        <f t="shared" si="53"/>
        <v>634.1</v>
      </c>
      <c r="AX36" s="128">
        <f>RCF!C$41</f>
        <v>12.682</v>
      </c>
    </row>
    <row r="37" spans="1:50" s="64" customFormat="1" x14ac:dyDescent="0.2">
      <c r="A37" s="49" t="s">
        <v>93</v>
      </c>
      <c r="B37" s="50" t="s">
        <v>117</v>
      </c>
      <c r="C37" s="51">
        <v>218</v>
      </c>
      <c r="D37" s="44">
        <f t="shared" si="31"/>
        <v>9522</v>
      </c>
      <c r="E37" s="43">
        <f>RCF!C$43</f>
        <v>43.679000000000002</v>
      </c>
      <c r="F37" s="44">
        <f t="shared" si="39"/>
        <v>2738.7</v>
      </c>
      <c r="G37" s="127">
        <f>RCF!C$5</f>
        <v>12.563000000000001</v>
      </c>
      <c r="H37" s="44">
        <f t="shared" si="40"/>
        <v>2738.7</v>
      </c>
      <c r="I37" s="127">
        <f t="shared" si="41"/>
        <v>12.563000000000001</v>
      </c>
      <c r="J37" s="118">
        <f t="shared" si="33"/>
        <v>3012.6</v>
      </c>
      <c r="K37" s="118">
        <f t="shared" si="33"/>
        <v>3697.3</v>
      </c>
      <c r="L37" s="118">
        <f t="shared" si="33"/>
        <v>4108.1000000000004</v>
      </c>
      <c r="M37" s="118">
        <f t="shared" si="33"/>
        <v>5477.5</v>
      </c>
      <c r="N37" s="118">
        <f t="shared" si="33"/>
        <v>5888.3</v>
      </c>
      <c r="O37" s="44">
        <f t="shared" si="42"/>
        <v>2687.9</v>
      </c>
      <c r="P37" s="127">
        <f>RCF!C$7</f>
        <v>12.33</v>
      </c>
      <c r="Q37" s="118">
        <f t="shared" si="34"/>
        <v>3494.2</v>
      </c>
      <c r="R37" s="118">
        <f t="shared" si="34"/>
        <v>4031.8</v>
      </c>
      <c r="S37" s="44">
        <f t="shared" si="43"/>
        <v>2659.3</v>
      </c>
      <c r="T37" s="127">
        <f>RCF!C$9</f>
        <v>12.199</v>
      </c>
      <c r="U37" s="44">
        <f t="shared" si="44"/>
        <v>2659.3</v>
      </c>
      <c r="V37" s="128">
        <f t="shared" si="45"/>
        <v>12.199</v>
      </c>
      <c r="W37" s="118">
        <f t="shared" si="35"/>
        <v>2925.2</v>
      </c>
      <c r="X37" s="118">
        <f t="shared" si="35"/>
        <v>3643.2</v>
      </c>
      <c r="Y37" s="118">
        <f t="shared" si="35"/>
        <v>4308</v>
      </c>
      <c r="Z37" s="118">
        <f t="shared" si="35"/>
        <v>3909.1</v>
      </c>
      <c r="AA37" s="118">
        <f t="shared" si="35"/>
        <v>5770.6</v>
      </c>
      <c r="AB37" s="118">
        <f t="shared" si="35"/>
        <v>7977.9</v>
      </c>
      <c r="AC37" s="44">
        <f t="shared" si="46"/>
        <v>2690.1</v>
      </c>
      <c r="AD37" s="128">
        <f>RCF!C$13</f>
        <v>12.34</v>
      </c>
      <c r="AE37" s="118">
        <f t="shared" si="36"/>
        <v>4438.7</v>
      </c>
      <c r="AF37" s="118">
        <f t="shared" si="36"/>
        <v>5649.2</v>
      </c>
      <c r="AG37" s="118">
        <f t="shared" si="36"/>
        <v>8070.3</v>
      </c>
      <c r="AH37" s="44">
        <f t="shared" si="47"/>
        <v>2716.2</v>
      </c>
      <c r="AI37" s="128">
        <f>RCF!C$31</f>
        <v>12.46</v>
      </c>
      <c r="AJ37" s="44">
        <f t="shared" si="48"/>
        <v>0</v>
      </c>
      <c r="AK37" s="128">
        <v>0</v>
      </c>
      <c r="AL37" s="44">
        <f t="shared" si="49"/>
        <v>2795.8</v>
      </c>
      <c r="AM37" s="128">
        <f>RCF!C$33</f>
        <v>12.824999999999999</v>
      </c>
      <c r="AN37" s="118">
        <f t="shared" si="37"/>
        <v>4193.7</v>
      </c>
      <c r="AO37" s="44">
        <f t="shared" si="50"/>
        <v>2816.5</v>
      </c>
      <c r="AP37" s="128">
        <f>RCF!C$35</f>
        <v>12.92</v>
      </c>
      <c r="AQ37" s="118">
        <f t="shared" si="38"/>
        <v>3379.8</v>
      </c>
      <c r="AR37" s="118">
        <f t="shared" si="38"/>
        <v>3802.2</v>
      </c>
      <c r="AS37" s="44">
        <f t="shared" si="51"/>
        <v>2857.9</v>
      </c>
      <c r="AT37" s="128">
        <f>RCF!C$37</f>
        <v>13.11</v>
      </c>
      <c r="AU37" s="44">
        <f t="shared" si="52"/>
        <v>2801.3</v>
      </c>
      <c r="AV37" s="128">
        <f>RCF!C$39</f>
        <v>12.85</v>
      </c>
      <c r="AW37" s="44">
        <f t="shared" si="53"/>
        <v>2764.6</v>
      </c>
      <c r="AX37" s="128">
        <f>RCF!C$41</f>
        <v>12.682</v>
      </c>
    </row>
    <row r="38" spans="1:50" s="64" customFormat="1" x14ac:dyDescent="0.2">
      <c r="A38" s="49" t="s">
        <v>101</v>
      </c>
      <c r="B38" s="50" t="s">
        <v>118</v>
      </c>
      <c r="C38" s="51">
        <v>77</v>
      </c>
      <c r="D38" s="44">
        <f t="shared" si="31"/>
        <v>3363.3</v>
      </c>
      <c r="E38" s="43">
        <f>RCF!C$43</f>
        <v>43.679000000000002</v>
      </c>
      <c r="F38" s="44">
        <f t="shared" si="39"/>
        <v>967.3</v>
      </c>
      <c r="G38" s="127">
        <f>RCF!C$5</f>
        <v>12.563000000000001</v>
      </c>
      <c r="H38" s="44">
        <f t="shared" si="40"/>
        <v>967.4</v>
      </c>
      <c r="I38" s="127">
        <f t="shared" si="41"/>
        <v>12.563000000000001</v>
      </c>
      <c r="J38" s="118">
        <f t="shared" si="33"/>
        <v>1064.0999999999999</v>
      </c>
      <c r="K38" s="118">
        <f t="shared" si="33"/>
        <v>1305.9000000000001</v>
      </c>
      <c r="L38" s="118">
        <f t="shared" si="33"/>
        <v>1451</v>
      </c>
      <c r="M38" s="118">
        <f t="shared" si="33"/>
        <v>1934.7</v>
      </c>
      <c r="N38" s="118">
        <f t="shared" si="33"/>
        <v>2079.8000000000002</v>
      </c>
      <c r="O38" s="44">
        <f t="shared" si="42"/>
        <v>949.4</v>
      </c>
      <c r="P38" s="127">
        <f>RCF!C$7</f>
        <v>12.33</v>
      </c>
      <c r="Q38" s="118">
        <f t="shared" si="34"/>
        <v>1234.2</v>
      </c>
      <c r="R38" s="118">
        <f t="shared" si="34"/>
        <v>1424.1</v>
      </c>
      <c r="S38" s="44">
        <f t="shared" si="43"/>
        <v>939.3</v>
      </c>
      <c r="T38" s="127">
        <f>RCF!C$9</f>
        <v>12.199</v>
      </c>
      <c r="U38" s="44">
        <f t="shared" si="44"/>
        <v>939.3</v>
      </c>
      <c r="V38" s="128">
        <f t="shared" si="45"/>
        <v>12.199</v>
      </c>
      <c r="W38" s="118">
        <f t="shared" si="35"/>
        <v>1033.2</v>
      </c>
      <c r="X38" s="118">
        <f t="shared" si="35"/>
        <v>1286.8</v>
      </c>
      <c r="Y38" s="118">
        <f t="shared" si="35"/>
        <v>1521.6</v>
      </c>
      <c r="Z38" s="118">
        <f t="shared" si="35"/>
        <v>1380.7</v>
      </c>
      <c r="AA38" s="118">
        <f t="shared" si="35"/>
        <v>2038.2</v>
      </c>
      <c r="AB38" s="118">
        <f t="shared" si="35"/>
        <v>2817.9</v>
      </c>
      <c r="AC38" s="44">
        <f t="shared" si="46"/>
        <v>950.1</v>
      </c>
      <c r="AD38" s="128">
        <f>RCF!C$13</f>
        <v>12.34</v>
      </c>
      <c r="AE38" s="118">
        <f t="shared" si="36"/>
        <v>1567.7</v>
      </c>
      <c r="AF38" s="118">
        <f t="shared" si="36"/>
        <v>1995.2</v>
      </c>
      <c r="AG38" s="118">
        <f t="shared" si="36"/>
        <v>2850.3</v>
      </c>
      <c r="AH38" s="44">
        <f t="shared" si="47"/>
        <v>959.4</v>
      </c>
      <c r="AI38" s="128">
        <f>RCF!C$31</f>
        <v>12.46</v>
      </c>
      <c r="AJ38" s="44">
        <f t="shared" si="48"/>
        <v>0</v>
      </c>
      <c r="AK38" s="128">
        <v>0</v>
      </c>
      <c r="AL38" s="44">
        <f t="shared" si="49"/>
        <v>987.5</v>
      </c>
      <c r="AM38" s="128">
        <f>RCF!C$33</f>
        <v>12.824999999999999</v>
      </c>
      <c r="AN38" s="118">
        <f t="shared" si="37"/>
        <v>1481.2</v>
      </c>
      <c r="AO38" s="44">
        <f t="shared" si="50"/>
        <v>994.8</v>
      </c>
      <c r="AP38" s="128">
        <f>RCF!C$35</f>
        <v>12.92</v>
      </c>
      <c r="AQ38" s="118">
        <f t="shared" si="38"/>
        <v>1193.7</v>
      </c>
      <c r="AR38" s="118">
        <f t="shared" si="38"/>
        <v>1342.9</v>
      </c>
      <c r="AS38" s="44">
        <f t="shared" si="51"/>
        <v>1009.4</v>
      </c>
      <c r="AT38" s="128">
        <f>RCF!C$37</f>
        <v>13.11</v>
      </c>
      <c r="AU38" s="44">
        <f t="shared" si="52"/>
        <v>989.4</v>
      </c>
      <c r="AV38" s="128">
        <f>RCF!C$39</f>
        <v>12.85</v>
      </c>
      <c r="AW38" s="44">
        <f t="shared" si="53"/>
        <v>976.5</v>
      </c>
      <c r="AX38" s="128">
        <f>RCF!C$41</f>
        <v>12.682</v>
      </c>
    </row>
    <row r="39" spans="1:50" s="64" customFormat="1" x14ac:dyDescent="0.2">
      <c r="A39" s="49" t="s">
        <v>68</v>
      </c>
      <c r="B39" s="50" t="s">
        <v>120</v>
      </c>
      <c r="C39" s="51">
        <v>77</v>
      </c>
      <c r="D39" s="44">
        <f t="shared" si="31"/>
        <v>3363.3</v>
      </c>
      <c r="E39" s="43">
        <f>RCF!C$43</f>
        <v>43.679000000000002</v>
      </c>
      <c r="F39" s="44">
        <f t="shared" si="39"/>
        <v>967.3</v>
      </c>
      <c r="G39" s="127">
        <f>RCF!C$5</f>
        <v>12.563000000000001</v>
      </c>
      <c r="H39" s="44">
        <f t="shared" si="40"/>
        <v>967.4</v>
      </c>
      <c r="I39" s="127">
        <f t="shared" si="41"/>
        <v>12.563000000000001</v>
      </c>
      <c r="J39" s="118">
        <f t="shared" si="33"/>
        <v>1064.0999999999999</v>
      </c>
      <c r="K39" s="118">
        <f t="shared" si="33"/>
        <v>1305.9000000000001</v>
      </c>
      <c r="L39" s="118">
        <f t="shared" si="33"/>
        <v>1451</v>
      </c>
      <c r="M39" s="118">
        <f t="shared" si="33"/>
        <v>1934.7</v>
      </c>
      <c r="N39" s="118">
        <f t="shared" si="33"/>
        <v>2079.8000000000002</v>
      </c>
      <c r="O39" s="44">
        <f t="shared" si="42"/>
        <v>949.4</v>
      </c>
      <c r="P39" s="127">
        <f>RCF!C$7</f>
        <v>12.33</v>
      </c>
      <c r="Q39" s="118">
        <f t="shared" si="34"/>
        <v>1234.2</v>
      </c>
      <c r="R39" s="118">
        <f t="shared" si="34"/>
        <v>1424.1</v>
      </c>
      <c r="S39" s="44">
        <f t="shared" si="43"/>
        <v>939.3</v>
      </c>
      <c r="T39" s="127">
        <f>RCF!C$9</f>
        <v>12.199</v>
      </c>
      <c r="U39" s="44">
        <f t="shared" si="44"/>
        <v>939.3</v>
      </c>
      <c r="V39" s="128">
        <f t="shared" si="45"/>
        <v>12.199</v>
      </c>
      <c r="W39" s="118">
        <f t="shared" si="35"/>
        <v>1033.2</v>
      </c>
      <c r="X39" s="118">
        <f t="shared" si="35"/>
        <v>1286.8</v>
      </c>
      <c r="Y39" s="118">
        <f t="shared" si="35"/>
        <v>1521.6</v>
      </c>
      <c r="Z39" s="118">
        <f t="shared" si="35"/>
        <v>1380.7</v>
      </c>
      <c r="AA39" s="118">
        <f t="shared" si="35"/>
        <v>2038.2</v>
      </c>
      <c r="AB39" s="118">
        <f t="shared" si="35"/>
        <v>2817.9</v>
      </c>
      <c r="AC39" s="44">
        <f t="shared" si="46"/>
        <v>950.1</v>
      </c>
      <c r="AD39" s="128">
        <f>RCF!C$13</f>
        <v>12.34</v>
      </c>
      <c r="AE39" s="118">
        <f t="shared" si="36"/>
        <v>1567.7</v>
      </c>
      <c r="AF39" s="118">
        <f t="shared" si="36"/>
        <v>1995.2</v>
      </c>
      <c r="AG39" s="118">
        <f t="shared" si="36"/>
        <v>2850.3</v>
      </c>
      <c r="AH39" s="44">
        <f t="shared" si="47"/>
        <v>959.4</v>
      </c>
      <c r="AI39" s="128">
        <f>RCF!C$31</f>
        <v>12.46</v>
      </c>
      <c r="AJ39" s="44">
        <f t="shared" si="48"/>
        <v>0</v>
      </c>
      <c r="AK39" s="128">
        <v>0</v>
      </c>
      <c r="AL39" s="44">
        <f t="shared" si="49"/>
        <v>987.5</v>
      </c>
      <c r="AM39" s="128">
        <f>RCF!C$33</f>
        <v>12.824999999999999</v>
      </c>
      <c r="AN39" s="118">
        <f t="shared" si="37"/>
        <v>1481.2</v>
      </c>
      <c r="AO39" s="44">
        <f t="shared" si="50"/>
        <v>994.8</v>
      </c>
      <c r="AP39" s="128">
        <f>RCF!C$35</f>
        <v>12.92</v>
      </c>
      <c r="AQ39" s="118">
        <f t="shared" si="38"/>
        <v>1193.7</v>
      </c>
      <c r="AR39" s="118">
        <f t="shared" si="38"/>
        <v>1342.9</v>
      </c>
      <c r="AS39" s="44">
        <f t="shared" si="51"/>
        <v>1009.4</v>
      </c>
      <c r="AT39" s="128">
        <f>RCF!C$37</f>
        <v>13.11</v>
      </c>
      <c r="AU39" s="44">
        <f t="shared" si="52"/>
        <v>989.4</v>
      </c>
      <c r="AV39" s="128">
        <f>RCF!C$39</f>
        <v>12.85</v>
      </c>
      <c r="AW39" s="44">
        <f t="shared" si="53"/>
        <v>976.5</v>
      </c>
      <c r="AX39" s="128">
        <f>RCF!C$41</f>
        <v>12.682</v>
      </c>
    </row>
    <row r="40" spans="1:50" s="64" customFormat="1" ht="25.5" x14ac:dyDescent="0.2">
      <c r="A40" s="49" t="s">
        <v>94</v>
      </c>
      <c r="B40" s="50" t="s">
        <v>121</v>
      </c>
      <c r="C40" s="51">
        <v>210</v>
      </c>
      <c r="D40" s="44">
        <f t="shared" si="31"/>
        <v>9172.6</v>
      </c>
      <c r="E40" s="43">
        <f>RCF!C$43</f>
        <v>43.679000000000002</v>
      </c>
      <c r="F40" s="44">
        <f t="shared" si="39"/>
        <v>2638.2</v>
      </c>
      <c r="G40" s="127">
        <f>RCF!C$5</f>
        <v>12.563000000000001</v>
      </c>
      <c r="H40" s="44">
        <f t="shared" si="40"/>
        <v>2638.2</v>
      </c>
      <c r="I40" s="127">
        <f t="shared" si="41"/>
        <v>12.563000000000001</v>
      </c>
      <c r="J40" s="118">
        <f t="shared" si="33"/>
        <v>2902.1</v>
      </c>
      <c r="K40" s="118">
        <f t="shared" si="33"/>
        <v>3561.6</v>
      </c>
      <c r="L40" s="118">
        <f t="shared" si="33"/>
        <v>3957.3</v>
      </c>
      <c r="M40" s="118">
        <f t="shared" si="33"/>
        <v>5276.5</v>
      </c>
      <c r="N40" s="118">
        <f t="shared" si="33"/>
        <v>5672.2</v>
      </c>
      <c r="O40" s="44">
        <f t="shared" si="42"/>
        <v>2589.3000000000002</v>
      </c>
      <c r="P40" s="127">
        <f>RCF!C$7</f>
        <v>12.33</v>
      </c>
      <c r="Q40" s="118">
        <f t="shared" si="34"/>
        <v>3366</v>
      </c>
      <c r="R40" s="118">
        <f t="shared" si="34"/>
        <v>3883.9</v>
      </c>
      <c r="S40" s="44">
        <f t="shared" si="43"/>
        <v>2561.6999999999998</v>
      </c>
      <c r="T40" s="127">
        <f>RCF!C$9</f>
        <v>12.199</v>
      </c>
      <c r="U40" s="44">
        <f t="shared" si="44"/>
        <v>2561.6999999999998</v>
      </c>
      <c r="V40" s="128">
        <f t="shared" si="45"/>
        <v>12.199</v>
      </c>
      <c r="W40" s="118">
        <f t="shared" si="35"/>
        <v>2817.8</v>
      </c>
      <c r="X40" s="118">
        <f t="shared" si="35"/>
        <v>3509.5</v>
      </c>
      <c r="Y40" s="118">
        <f t="shared" si="35"/>
        <v>4149.8999999999996</v>
      </c>
      <c r="Z40" s="118">
        <f t="shared" si="35"/>
        <v>3765.6</v>
      </c>
      <c r="AA40" s="118">
        <f t="shared" si="35"/>
        <v>5558.8</v>
      </c>
      <c r="AB40" s="118">
        <f t="shared" si="35"/>
        <v>7685.1</v>
      </c>
      <c r="AC40" s="44">
        <f t="shared" si="46"/>
        <v>2591.4</v>
      </c>
      <c r="AD40" s="128">
        <f>RCF!C$13</f>
        <v>12.34</v>
      </c>
      <c r="AE40" s="118">
        <f t="shared" si="36"/>
        <v>4275.8</v>
      </c>
      <c r="AF40" s="118">
        <f t="shared" si="36"/>
        <v>5441.9</v>
      </c>
      <c r="AG40" s="118">
        <f t="shared" si="36"/>
        <v>7774.2</v>
      </c>
      <c r="AH40" s="44">
        <f t="shared" si="47"/>
        <v>2616.6</v>
      </c>
      <c r="AI40" s="128">
        <f>RCF!C$31</f>
        <v>12.46</v>
      </c>
      <c r="AJ40" s="44">
        <f t="shared" si="48"/>
        <v>0</v>
      </c>
      <c r="AK40" s="128">
        <v>0</v>
      </c>
      <c r="AL40" s="44">
        <f t="shared" si="49"/>
        <v>2693.2</v>
      </c>
      <c r="AM40" s="128">
        <f>RCF!C$33</f>
        <v>12.824999999999999</v>
      </c>
      <c r="AN40" s="118">
        <f t="shared" si="37"/>
        <v>4039.8</v>
      </c>
      <c r="AO40" s="44">
        <f t="shared" si="50"/>
        <v>2713.2</v>
      </c>
      <c r="AP40" s="128">
        <f>RCF!C$35</f>
        <v>12.92</v>
      </c>
      <c r="AQ40" s="118">
        <f t="shared" si="38"/>
        <v>3255.8</v>
      </c>
      <c r="AR40" s="118">
        <f t="shared" si="38"/>
        <v>3662.8</v>
      </c>
      <c r="AS40" s="44">
        <f t="shared" si="51"/>
        <v>2753.1</v>
      </c>
      <c r="AT40" s="128">
        <f>RCF!C$37</f>
        <v>13.11</v>
      </c>
      <c r="AU40" s="44">
        <f t="shared" si="52"/>
        <v>2698.5</v>
      </c>
      <c r="AV40" s="128">
        <f>RCF!C$39</f>
        <v>12.85</v>
      </c>
      <c r="AW40" s="44">
        <f t="shared" si="53"/>
        <v>2663.2</v>
      </c>
      <c r="AX40" s="128">
        <f>RCF!C$41</f>
        <v>12.682</v>
      </c>
    </row>
    <row r="41" spans="1:50" s="64" customFormat="1" ht="25.5" x14ac:dyDescent="0.2">
      <c r="A41" s="49" t="s">
        <v>79</v>
      </c>
      <c r="B41" s="50" t="s">
        <v>122</v>
      </c>
      <c r="C41" s="51">
        <v>118.3</v>
      </c>
      <c r="D41" s="44">
        <f t="shared" si="31"/>
        <v>5167.2</v>
      </c>
      <c r="E41" s="43">
        <f>RCF!C$43</f>
        <v>43.679000000000002</v>
      </c>
      <c r="F41" s="44">
        <f t="shared" si="39"/>
        <v>1486.2</v>
      </c>
      <c r="G41" s="127">
        <f>RCF!C$5</f>
        <v>12.563000000000001</v>
      </c>
      <c r="H41" s="44">
        <f t="shared" si="40"/>
        <v>1486.2</v>
      </c>
      <c r="I41" s="127">
        <f t="shared" si="41"/>
        <v>12.563000000000001</v>
      </c>
      <c r="J41" s="118">
        <f t="shared" si="33"/>
        <v>1634.8</v>
      </c>
      <c r="K41" s="118">
        <f t="shared" si="33"/>
        <v>2006.4</v>
      </c>
      <c r="L41" s="118">
        <f t="shared" si="33"/>
        <v>2229.3000000000002</v>
      </c>
      <c r="M41" s="118">
        <f t="shared" si="33"/>
        <v>2972.4</v>
      </c>
      <c r="N41" s="118">
        <f t="shared" si="33"/>
        <v>3195.3</v>
      </c>
      <c r="O41" s="44">
        <f t="shared" si="42"/>
        <v>1458.6</v>
      </c>
      <c r="P41" s="127">
        <f>RCF!C$7</f>
        <v>12.33</v>
      </c>
      <c r="Q41" s="118">
        <f t="shared" si="34"/>
        <v>1896.1</v>
      </c>
      <c r="R41" s="118">
        <f t="shared" si="34"/>
        <v>2187.9</v>
      </c>
      <c r="S41" s="44">
        <f t="shared" si="43"/>
        <v>1443.1</v>
      </c>
      <c r="T41" s="127">
        <f>RCF!C$9</f>
        <v>12.199</v>
      </c>
      <c r="U41" s="44">
        <f t="shared" si="44"/>
        <v>1443.1</v>
      </c>
      <c r="V41" s="128">
        <f t="shared" si="45"/>
        <v>12.199</v>
      </c>
      <c r="W41" s="118">
        <f t="shared" si="35"/>
        <v>1587.4</v>
      </c>
      <c r="X41" s="118">
        <f t="shared" si="35"/>
        <v>1977</v>
      </c>
      <c r="Y41" s="118">
        <f t="shared" si="35"/>
        <v>2337.8000000000002</v>
      </c>
      <c r="Z41" s="118">
        <f t="shared" si="35"/>
        <v>2121.3000000000002</v>
      </c>
      <c r="AA41" s="118">
        <f t="shared" si="35"/>
        <v>3131.5</v>
      </c>
      <c r="AB41" s="118">
        <f t="shared" si="35"/>
        <v>4329.3</v>
      </c>
      <c r="AC41" s="44">
        <f t="shared" si="46"/>
        <v>1459.8</v>
      </c>
      <c r="AD41" s="128">
        <f>RCF!C$13</f>
        <v>12.34</v>
      </c>
      <c r="AE41" s="118">
        <f t="shared" si="36"/>
        <v>2408.6999999999998</v>
      </c>
      <c r="AF41" s="118">
        <f t="shared" si="36"/>
        <v>3065.6</v>
      </c>
      <c r="AG41" s="118">
        <f t="shared" si="36"/>
        <v>4379.3999999999996</v>
      </c>
      <c r="AH41" s="44">
        <f t="shared" si="47"/>
        <v>1474</v>
      </c>
      <c r="AI41" s="128">
        <f>RCF!C$31</f>
        <v>12.46</v>
      </c>
      <c r="AJ41" s="44">
        <f t="shared" si="48"/>
        <v>0</v>
      </c>
      <c r="AK41" s="128">
        <v>0</v>
      </c>
      <c r="AL41" s="44">
        <f t="shared" si="49"/>
        <v>1517.1</v>
      </c>
      <c r="AM41" s="128">
        <f>RCF!C$33</f>
        <v>12.824999999999999</v>
      </c>
      <c r="AN41" s="118">
        <f t="shared" si="37"/>
        <v>2275.6</v>
      </c>
      <c r="AO41" s="44">
        <f t="shared" si="50"/>
        <v>1528.4</v>
      </c>
      <c r="AP41" s="128">
        <f>RCF!C$35</f>
        <v>12.92</v>
      </c>
      <c r="AQ41" s="118">
        <f t="shared" si="38"/>
        <v>1834</v>
      </c>
      <c r="AR41" s="118">
        <f t="shared" si="38"/>
        <v>2063.3000000000002</v>
      </c>
      <c r="AS41" s="44">
        <f t="shared" si="51"/>
        <v>1550.9</v>
      </c>
      <c r="AT41" s="128">
        <f>RCF!C$37</f>
        <v>13.11</v>
      </c>
      <c r="AU41" s="44">
        <f t="shared" si="52"/>
        <v>1520.1</v>
      </c>
      <c r="AV41" s="128">
        <f>RCF!C$39</f>
        <v>12.85</v>
      </c>
      <c r="AW41" s="44">
        <f t="shared" si="53"/>
        <v>1500.2</v>
      </c>
      <c r="AX41" s="128">
        <f>RCF!C$41</f>
        <v>12.682</v>
      </c>
    </row>
    <row r="42" spans="1:50" s="64" customFormat="1" x14ac:dyDescent="0.2">
      <c r="A42" s="49" t="s">
        <v>62</v>
      </c>
      <c r="B42" s="50" t="s">
        <v>123</v>
      </c>
      <c r="C42" s="51">
        <v>237</v>
      </c>
      <c r="D42" s="44">
        <f t="shared" si="31"/>
        <v>10351.9</v>
      </c>
      <c r="E42" s="43">
        <f>RCF!C$43</f>
        <v>43.679000000000002</v>
      </c>
      <c r="F42" s="44">
        <f t="shared" si="39"/>
        <v>2977.4</v>
      </c>
      <c r="G42" s="127">
        <f>RCF!C$5</f>
        <v>12.563000000000001</v>
      </c>
      <c r="H42" s="44">
        <f t="shared" si="40"/>
        <v>2977.4</v>
      </c>
      <c r="I42" s="127">
        <f t="shared" si="41"/>
        <v>12.563000000000001</v>
      </c>
      <c r="J42" s="118">
        <f t="shared" si="33"/>
        <v>3275.2</v>
      </c>
      <c r="K42" s="118">
        <f t="shared" si="33"/>
        <v>4019.5</v>
      </c>
      <c r="L42" s="118">
        <f t="shared" si="33"/>
        <v>4466.1000000000004</v>
      </c>
      <c r="M42" s="118">
        <f t="shared" si="33"/>
        <v>5954.9</v>
      </c>
      <c r="N42" s="118">
        <f t="shared" si="33"/>
        <v>6401.5</v>
      </c>
      <c r="O42" s="44">
        <f t="shared" si="42"/>
        <v>2922.2</v>
      </c>
      <c r="P42" s="127">
        <f>RCF!C$7</f>
        <v>12.33</v>
      </c>
      <c r="Q42" s="118">
        <f t="shared" si="34"/>
        <v>3798.8</v>
      </c>
      <c r="R42" s="118">
        <f t="shared" si="34"/>
        <v>4383.3</v>
      </c>
      <c r="S42" s="44">
        <f t="shared" si="43"/>
        <v>2891.1</v>
      </c>
      <c r="T42" s="127">
        <f>RCF!C$9</f>
        <v>12.199</v>
      </c>
      <c r="U42" s="44">
        <f t="shared" si="44"/>
        <v>2891.1</v>
      </c>
      <c r="V42" s="128">
        <f t="shared" si="45"/>
        <v>12.199</v>
      </c>
      <c r="W42" s="118">
        <f t="shared" si="35"/>
        <v>3180.2</v>
      </c>
      <c r="X42" s="118">
        <f t="shared" si="35"/>
        <v>3960.8</v>
      </c>
      <c r="Y42" s="118">
        <f t="shared" si="35"/>
        <v>4683.5</v>
      </c>
      <c r="Z42" s="118">
        <f t="shared" si="35"/>
        <v>4249.8999999999996</v>
      </c>
      <c r="AA42" s="118">
        <f t="shared" si="35"/>
        <v>6273.6</v>
      </c>
      <c r="AB42" s="118">
        <f t="shared" si="35"/>
        <v>8673.2999999999993</v>
      </c>
      <c r="AC42" s="44">
        <f t="shared" si="46"/>
        <v>2924.5</v>
      </c>
      <c r="AD42" s="128">
        <f>RCF!C$13</f>
        <v>12.34</v>
      </c>
      <c r="AE42" s="118">
        <f t="shared" si="36"/>
        <v>4825.3999999999996</v>
      </c>
      <c r="AF42" s="118">
        <f t="shared" si="36"/>
        <v>6141.5</v>
      </c>
      <c r="AG42" s="118">
        <f t="shared" si="36"/>
        <v>8773.5</v>
      </c>
      <c r="AH42" s="44">
        <f t="shared" si="47"/>
        <v>2953</v>
      </c>
      <c r="AI42" s="128">
        <f>RCF!C$31</f>
        <v>12.46</v>
      </c>
      <c r="AJ42" s="44">
        <f t="shared" si="48"/>
        <v>0</v>
      </c>
      <c r="AK42" s="128">
        <v>0</v>
      </c>
      <c r="AL42" s="44">
        <f t="shared" si="49"/>
        <v>3039.5</v>
      </c>
      <c r="AM42" s="128">
        <f>RCF!C$33</f>
        <v>12.824999999999999</v>
      </c>
      <c r="AN42" s="118">
        <f t="shared" si="37"/>
        <v>4559.2</v>
      </c>
      <c r="AO42" s="44">
        <f t="shared" si="50"/>
        <v>3062</v>
      </c>
      <c r="AP42" s="128">
        <f>RCF!C$35</f>
        <v>12.92</v>
      </c>
      <c r="AQ42" s="118">
        <f t="shared" si="38"/>
        <v>3674.4</v>
      </c>
      <c r="AR42" s="118">
        <f t="shared" si="38"/>
        <v>4133.7</v>
      </c>
      <c r="AS42" s="44">
        <f t="shared" si="51"/>
        <v>3107</v>
      </c>
      <c r="AT42" s="128">
        <f>RCF!C$37</f>
        <v>13.11</v>
      </c>
      <c r="AU42" s="44">
        <f t="shared" si="52"/>
        <v>3045.4</v>
      </c>
      <c r="AV42" s="128">
        <f>RCF!C$39</f>
        <v>12.85</v>
      </c>
      <c r="AW42" s="44">
        <f t="shared" si="53"/>
        <v>3005.6</v>
      </c>
      <c r="AX42" s="128">
        <f>RCF!C$41</f>
        <v>12.682</v>
      </c>
    </row>
    <row r="43" spans="1:50" s="64" customFormat="1" x14ac:dyDescent="0.2">
      <c r="A43" s="49" t="s">
        <v>87</v>
      </c>
      <c r="B43" s="50" t="s">
        <v>124</v>
      </c>
      <c r="C43" s="51">
        <v>128</v>
      </c>
      <c r="D43" s="44">
        <f t="shared" si="31"/>
        <v>5590.9</v>
      </c>
      <c r="E43" s="43">
        <f>RCF!C$43</f>
        <v>43.679000000000002</v>
      </c>
      <c r="F43" s="44">
        <f t="shared" si="39"/>
        <v>1608</v>
      </c>
      <c r="G43" s="127">
        <f>RCF!C$5</f>
        <v>12.563000000000001</v>
      </c>
      <c r="H43" s="44">
        <f t="shared" si="40"/>
        <v>1608.1</v>
      </c>
      <c r="I43" s="127">
        <f t="shared" si="41"/>
        <v>12.563000000000001</v>
      </c>
      <c r="J43" s="118">
        <f t="shared" si="33"/>
        <v>1768.9</v>
      </c>
      <c r="K43" s="118">
        <f t="shared" si="33"/>
        <v>2170.9</v>
      </c>
      <c r="L43" s="118">
        <f t="shared" si="33"/>
        <v>2412.1</v>
      </c>
      <c r="M43" s="118">
        <f t="shared" si="33"/>
        <v>3216.1</v>
      </c>
      <c r="N43" s="118">
        <f t="shared" si="33"/>
        <v>3457.3</v>
      </c>
      <c r="O43" s="44">
        <f t="shared" si="42"/>
        <v>1578.2</v>
      </c>
      <c r="P43" s="127">
        <f>RCF!C$7</f>
        <v>12.33</v>
      </c>
      <c r="Q43" s="118">
        <f t="shared" si="34"/>
        <v>2051.6</v>
      </c>
      <c r="R43" s="118">
        <f t="shared" si="34"/>
        <v>2367.3000000000002</v>
      </c>
      <c r="S43" s="44">
        <f t="shared" si="43"/>
        <v>1561.4</v>
      </c>
      <c r="T43" s="127">
        <f>RCF!C$9</f>
        <v>12.199</v>
      </c>
      <c r="U43" s="44">
        <f t="shared" si="44"/>
        <v>1561.4</v>
      </c>
      <c r="V43" s="128">
        <f t="shared" si="45"/>
        <v>12.199</v>
      </c>
      <c r="W43" s="118">
        <f t="shared" si="35"/>
        <v>1717.5</v>
      </c>
      <c r="X43" s="118">
        <f t="shared" si="35"/>
        <v>2139.1</v>
      </c>
      <c r="Y43" s="118">
        <f t="shared" si="35"/>
        <v>2529.4</v>
      </c>
      <c r="Z43" s="118">
        <f t="shared" si="35"/>
        <v>2295.1999999999998</v>
      </c>
      <c r="AA43" s="118">
        <f t="shared" si="35"/>
        <v>3388.2</v>
      </c>
      <c r="AB43" s="118">
        <f t="shared" si="35"/>
        <v>4684.2</v>
      </c>
      <c r="AC43" s="44">
        <f t="shared" si="46"/>
        <v>1579.5</v>
      </c>
      <c r="AD43" s="128">
        <f>RCF!C$13</f>
        <v>12.34</v>
      </c>
      <c r="AE43" s="118">
        <f t="shared" si="36"/>
        <v>2606.1999999999998</v>
      </c>
      <c r="AF43" s="118">
        <f t="shared" si="36"/>
        <v>3317</v>
      </c>
      <c r="AG43" s="118">
        <f t="shared" si="36"/>
        <v>4738.5</v>
      </c>
      <c r="AH43" s="44">
        <f t="shared" si="47"/>
        <v>1594.8</v>
      </c>
      <c r="AI43" s="128">
        <f>RCF!C$31</f>
        <v>12.46</v>
      </c>
      <c r="AJ43" s="44">
        <f t="shared" si="48"/>
        <v>0</v>
      </c>
      <c r="AK43" s="128">
        <v>0</v>
      </c>
      <c r="AL43" s="44">
        <f t="shared" si="49"/>
        <v>1641.6</v>
      </c>
      <c r="AM43" s="128">
        <f>RCF!C$33</f>
        <v>12.824999999999999</v>
      </c>
      <c r="AN43" s="118">
        <f t="shared" si="37"/>
        <v>2462.4</v>
      </c>
      <c r="AO43" s="44">
        <f t="shared" si="50"/>
        <v>1653.7</v>
      </c>
      <c r="AP43" s="128">
        <f>RCF!C$35</f>
        <v>12.92</v>
      </c>
      <c r="AQ43" s="118">
        <f t="shared" si="38"/>
        <v>1984.4</v>
      </c>
      <c r="AR43" s="118">
        <f t="shared" si="38"/>
        <v>2232.4</v>
      </c>
      <c r="AS43" s="44">
        <f t="shared" si="51"/>
        <v>1678</v>
      </c>
      <c r="AT43" s="128">
        <f>RCF!C$37</f>
        <v>13.11</v>
      </c>
      <c r="AU43" s="44">
        <f t="shared" si="52"/>
        <v>1644.8</v>
      </c>
      <c r="AV43" s="128">
        <f>RCF!C$39</f>
        <v>12.85</v>
      </c>
      <c r="AW43" s="44">
        <f t="shared" si="53"/>
        <v>1623.2</v>
      </c>
      <c r="AX43" s="128">
        <f>RCF!C$41</f>
        <v>12.682</v>
      </c>
    </row>
    <row r="44" spans="1:50" s="64" customFormat="1" x14ac:dyDescent="0.2">
      <c r="A44" s="49" t="s">
        <v>103</v>
      </c>
      <c r="B44" s="50" t="s">
        <v>125</v>
      </c>
      <c r="C44" s="51">
        <v>128</v>
      </c>
      <c r="D44" s="44">
        <f t="shared" si="31"/>
        <v>5590.9</v>
      </c>
      <c r="E44" s="43">
        <f>RCF!C$43</f>
        <v>43.679000000000002</v>
      </c>
      <c r="F44" s="44">
        <f t="shared" si="39"/>
        <v>1608</v>
      </c>
      <c r="G44" s="127">
        <f>RCF!C$5</f>
        <v>12.563000000000001</v>
      </c>
      <c r="H44" s="44">
        <f t="shared" si="40"/>
        <v>1608.1</v>
      </c>
      <c r="I44" s="127">
        <f t="shared" si="41"/>
        <v>12.563000000000001</v>
      </c>
      <c r="J44" s="118">
        <f t="shared" si="33"/>
        <v>1768.9</v>
      </c>
      <c r="K44" s="118">
        <f t="shared" si="33"/>
        <v>2170.9</v>
      </c>
      <c r="L44" s="118">
        <f t="shared" si="33"/>
        <v>2412.1</v>
      </c>
      <c r="M44" s="118">
        <f t="shared" si="33"/>
        <v>3216.1</v>
      </c>
      <c r="N44" s="118">
        <f t="shared" si="33"/>
        <v>3457.3</v>
      </c>
      <c r="O44" s="44">
        <f t="shared" si="42"/>
        <v>1578.2</v>
      </c>
      <c r="P44" s="127">
        <f>RCF!C$7</f>
        <v>12.33</v>
      </c>
      <c r="Q44" s="118">
        <f t="shared" si="34"/>
        <v>2051.6</v>
      </c>
      <c r="R44" s="118">
        <f t="shared" si="34"/>
        <v>2367.3000000000002</v>
      </c>
      <c r="S44" s="44">
        <f t="shared" si="43"/>
        <v>1561.4</v>
      </c>
      <c r="T44" s="127">
        <f>RCF!C$9</f>
        <v>12.199</v>
      </c>
      <c r="U44" s="44">
        <f t="shared" si="44"/>
        <v>1561.4</v>
      </c>
      <c r="V44" s="128">
        <f t="shared" si="45"/>
        <v>12.199</v>
      </c>
      <c r="W44" s="118">
        <f t="shared" si="35"/>
        <v>1717.5</v>
      </c>
      <c r="X44" s="118">
        <f t="shared" si="35"/>
        <v>2139.1</v>
      </c>
      <c r="Y44" s="118">
        <f t="shared" si="35"/>
        <v>2529.4</v>
      </c>
      <c r="Z44" s="118">
        <f t="shared" si="35"/>
        <v>2295.1999999999998</v>
      </c>
      <c r="AA44" s="118">
        <f t="shared" si="35"/>
        <v>3388.2</v>
      </c>
      <c r="AB44" s="118">
        <f t="shared" si="35"/>
        <v>4684.2</v>
      </c>
      <c r="AC44" s="44">
        <f t="shared" si="46"/>
        <v>1579.5</v>
      </c>
      <c r="AD44" s="128">
        <f>RCF!C$13</f>
        <v>12.34</v>
      </c>
      <c r="AE44" s="118">
        <f t="shared" si="36"/>
        <v>2606.1999999999998</v>
      </c>
      <c r="AF44" s="118">
        <f t="shared" si="36"/>
        <v>3317</v>
      </c>
      <c r="AG44" s="118">
        <f t="shared" si="36"/>
        <v>4738.5</v>
      </c>
      <c r="AH44" s="44">
        <f t="shared" si="47"/>
        <v>1594.8</v>
      </c>
      <c r="AI44" s="128">
        <f>RCF!C$31</f>
        <v>12.46</v>
      </c>
      <c r="AJ44" s="44">
        <f t="shared" si="48"/>
        <v>0</v>
      </c>
      <c r="AK44" s="128">
        <v>0</v>
      </c>
      <c r="AL44" s="44">
        <f t="shared" si="49"/>
        <v>1641.6</v>
      </c>
      <c r="AM44" s="128">
        <f>RCF!C$33</f>
        <v>12.824999999999999</v>
      </c>
      <c r="AN44" s="118">
        <f t="shared" si="37"/>
        <v>2462.4</v>
      </c>
      <c r="AO44" s="44">
        <f t="shared" si="50"/>
        <v>1653.7</v>
      </c>
      <c r="AP44" s="128">
        <f>RCF!C$35</f>
        <v>12.92</v>
      </c>
      <c r="AQ44" s="118">
        <f t="shared" si="38"/>
        <v>1984.4</v>
      </c>
      <c r="AR44" s="118">
        <f t="shared" si="38"/>
        <v>2232.4</v>
      </c>
      <c r="AS44" s="44">
        <f t="shared" si="51"/>
        <v>1678</v>
      </c>
      <c r="AT44" s="128">
        <f>RCF!C$37</f>
        <v>13.11</v>
      </c>
      <c r="AU44" s="44">
        <f t="shared" si="52"/>
        <v>1644.8</v>
      </c>
      <c r="AV44" s="128">
        <f>RCF!C$39</f>
        <v>12.85</v>
      </c>
      <c r="AW44" s="44">
        <f t="shared" si="53"/>
        <v>1623.2</v>
      </c>
      <c r="AX44" s="128">
        <f>RCF!C$41</f>
        <v>12.682</v>
      </c>
    </row>
    <row r="45" spans="1:50" s="64" customFormat="1" x14ac:dyDescent="0.2">
      <c r="A45" s="49" t="s">
        <v>55</v>
      </c>
      <c r="B45" s="50" t="s">
        <v>190</v>
      </c>
      <c r="C45" s="51">
        <v>288</v>
      </c>
      <c r="D45" s="44">
        <f t="shared" si="31"/>
        <v>12579.6</v>
      </c>
      <c r="E45" s="43">
        <f>RCF!C$43</f>
        <v>43.679000000000002</v>
      </c>
      <c r="F45" s="44">
        <f t="shared" si="39"/>
        <v>3618.1</v>
      </c>
      <c r="G45" s="127">
        <f>RCF!C$5</f>
        <v>12.563000000000001</v>
      </c>
      <c r="H45" s="44">
        <f t="shared" si="40"/>
        <v>3618.1</v>
      </c>
      <c r="I45" s="127">
        <f t="shared" si="41"/>
        <v>12.563000000000001</v>
      </c>
      <c r="J45" s="118">
        <f t="shared" si="33"/>
        <v>3980</v>
      </c>
      <c r="K45" s="118">
        <f t="shared" si="33"/>
        <v>4884.5</v>
      </c>
      <c r="L45" s="118">
        <f t="shared" si="33"/>
        <v>5427.2</v>
      </c>
      <c r="M45" s="118">
        <f t="shared" si="33"/>
        <v>7236.3</v>
      </c>
      <c r="N45" s="118">
        <f t="shared" si="33"/>
        <v>7779</v>
      </c>
      <c r="O45" s="44">
        <f t="shared" si="42"/>
        <v>3551</v>
      </c>
      <c r="P45" s="127">
        <f>RCF!C$7</f>
        <v>12.33</v>
      </c>
      <c r="Q45" s="118">
        <f t="shared" si="34"/>
        <v>4616.3</v>
      </c>
      <c r="R45" s="118">
        <f t="shared" si="34"/>
        <v>5326.5</v>
      </c>
      <c r="S45" s="44">
        <f t="shared" si="43"/>
        <v>3513.3</v>
      </c>
      <c r="T45" s="127">
        <f>RCF!C$9</f>
        <v>12.199</v>
      </c>
      <c r="U45" s="44">
        <f t="shared" si="44"/>
        <v>3513.3</v>
      </c>
      <c r="V45" s="128">
        <f t="shared" si="45"/>
        <v>12.199</v>
      </c>
      <c r="W45" s="118">
        <f t="shared" si="35"/>
        <v>3864.6</v>
      </c>
      <c r="X45" s="118">
        <f t="shared" si="35"/>
        <v>4813.2</v>
      </c>
      <c r="Y45" s="118">
        <f t="shared" si="35"/>
        <v>5691.5</v>
      </c>
      <c r="Z45" s="118">
        <f t="shared" si="35"/>
        <v>5164.5</v>
      </c>
      <c r="AA45" s="118">
        <f t="shared" si="35"/>
        <v>7623.8</v>
      </c>
      <c r="AB45" s="118">
        <f t="shared" si="35"/>
        <v>10539.9</v>
      </c>
      <c r="AC45" s="44">
        <f t="shared" si="46"/>
        <v>3553.9</v>
      </c>
      <c r="AD45" s="128">
        <f>RCF!C$13</f>
        <v>12.34</v>
      </c>
      <c r="AE45" s="118">
        <f t="shared" si="36"/>
        <v>5863.9</v>
      </c>
      <c r="AF45" s="118">
        <f t="shared" si="36"/>
        <v>7463.2</v>
      </c>
      <c r="AG45" s="118">
        <f t="shared" si="36"/>
        <v>10661.7</v>
      </c>
      <c r="AH45" s="44">
        <f t="shared" si="47"/>
        <v>3588.4</v>
      </c>
      <c r="AI45" s="128">
        <f>RCF!C$31</f>
        <v>12.46</v>
      </c>
      <c r="AJ45" s="44">
        <f t="shared" si="48"/>
        <v>0</v>
      </c>
      <c r="AK45" s="128">
        <v>0</v>
      </c>
      <c r="AL45" s="44">
        <f t="shared" si="49"/>
        <v>3693.6</v>
      </c>
      <c r="AM45" s="128">
        <f>RCF!C$33</f>
        <v>12.824999999999999</v>
      </c>
      <c r="AN45" s="118">
        <f t="shared" si="37"/>
        <v>5540.4</v>
      </c>
      <c r="AO45" s="44">
        <f t="shared" si="50"/>
        <v>3720.9</v>
      </c>
      <c r="AP45" s="128">
        <f>RCF!C$35</f>
        <v>12.92</v>
      </c>
      <c r="AQ45" s="118">
        <f t="shared" si="38"/>
        <v>4465</v>
      </c>
      <c r="AR45" s="118">
        <f t="shared" si="38"/>
        <v>5023.2</v>
      </c>
      <c r="AS45" s="44">
        <f t="shared" si="51"/>
        <v>3775.6</v>
      </c>
      <c r="AT45" s="128">
        <f>RCF!C$37</f>
        <v>13.11</v>
      </c>
      <c r="AU45" s="44">
        <f t="shared" si="52"/>
        <v>3700.8</v>
      </c>
      <c r="AV45" s="128">
        <f>RCF!C$39</f>
        <v>12.85</v>
      </c>
      <c r="AW45" s="44">
        <f t="shared" si="53"/>
        <v>3652.4</v>
      </c>
      <c r="AX45" s="128">
        <f>RCF!C$41</f>
        <v>12.682</v>
      </c>
    </row>
    <row r="46" spans="1:50" s="64" customFormat="1" ht="25.5" x14ac:dyDescent="0.2">
      <c r="A46" s="49" t="s">
        <v>105</v>
      </c>
      <c r="B46" s="50" t="s">
        <v>126</v>
      </c>
      <c r="C46" s="51">
        <v>43</v>
      </c>
      <c r="D46" s="44">
        <f t="shared" si="31"/>
        <v>1878.2</v>
      </c>
      <c r="E46" s="43">
        <f>RCF!C$43</f>
        <v>43.679000000000002</v>
      </c>
      <c r="F46" s="44">
        <f t="shared" si="39"/>
        <v>540.20000000000005</v>
      </c>
      <c r="G46" s="127">
        <f>RCF!C$5</f>
        <v>12.563000000000001</v>
      </c>
      <c r="H46" s="44">
        <f t="shared" si="40"/>
        <v>540.20000000000005</v>
      </c>
      <c r="I46" s="127">
        <f t="shared" si="41"/>
        <v>12.563000000000001</v>
      </c>
      <c r="J46" s="118">
        <f t="shared" ref="J46:N96" si="54">ROUND($C46*$I46*J$6,1)</f>
        <v>594.20000000000005</v>
      </c>
      <c r="K46" s="118">
        <f t="shared" si="54"/>
        <v>729.3</v>
      </c>
      <c r="L46" s="118">
        <f t="shared" si="54"/>
        <v>810.3</v>
      </c>
      <c r="M46" s="118">
        <f t="shared" si="54"/>
        <v>1080.4000000000001</v>
      </c>
      <c r="N46" s="118">
        <f t="shared" si="54"/>
        <v>1161.4000000000001</v>
      </c>
      <c r="O46" s="44">
        <f t="shared" si="42"/>
        <v>530.1</v>
      </c>
      <c r="P46" s="127">
        <f>RCF!C$7</f>
        <v>12.33</v>
      </c>
      <c r="Q46" s="118">
        <f t="shared" si="34"/>
        <v>689.1</v>
      </c>
      <c r="R46" s="118">
        <f t="shared" si="34"/>
        <v>795.1</v>
      </c>
      <c r="S46" s="44">
        <f t="shared" si="43"/>
        <v>524.5</v>
      </c>
      <c r="T46" s="127">
        <f>RCF!C$9</f>
        <v>12.199</v>
      </c>
      <c r="U46" s="44">
        <f t="shared" si="44"/>
        <v>524.5</v>
      </c>
      <c r="V46" s="128">
        <f t="shared" si="45"/>
        <v>12.199</v>
      </c>
      <c r="W46" s="118">
        <f t="shared" si="35"/>
        <v>576.9</v>
      </c>
      <c r="X46" s="118">
        <f t="shared" si="35"/>
        <v>718.5</v>
      </c>
      <c r="Y46" s="118">
        <f t="shared" si="35"/>
        <v>849.6</v>
      </c>
      <c r="Z46" s="118">
        <f t="shared" si="35"/>
        <v>771</v>
      </c>
      <c r="AA46" s="118">
        <f t="shared" si="35"/>
        <v>1138.0999999999999</v>
      </c>
      <c r="AB46" s="118">
        <f t="shared" si="35"/>
        <v>1573.5</v>
      </c>
      <c r="AC46" s="44">
        <f t="shared" si="46"/>
        <v>530.6</v>
      </c>
      <c r="AD46" s="128">
        <f>RCF!C$13</f>
        <v>12.34</v>
      </c>
      <c r="AE46" s="118">
        <f t="shared" si="36"/>
        <v>875.5</v>
      </c>
      <c r="AF46" s="118">
        <f t="shared" si="36"/>
        <v>1114.3</v>
      </c>
      <c r="AG46" s="118">
        <f t="shared" si="36"/>
        <v>1591.8</v>
      </c>
      <c r="AH46" s="44">
        <f t="shared" si="47"/>
        <v>535.70000000000005</v>
      </c>
      <c r="AI46" s="128">
        <f>RCF!C$31</f>
        <v>12.46</v>
      </c>
      <c r="AJ46" s="44">
        <f t="shared" si="48"/>
        <v>0</v>
      </c>
      <c r="AK46" s="128">
        <v>0</v>
      </c>
      <c r="AL46" s="44">
        <f t="shared" si="49"/>
        <v>551.4</v>
      </c>
      <c r="AM46" s="128">
        <f>RCF!C$33</f>
        <v>12.824999999999999</v>
      </c>
      <c r="AN46" s="118">
        <f t="shared" si="37"/>
        <v>827.1</v>
      </c>
      <c r="AO46" s="44">
        <f t="shared" si="50"/>
        <v>555.5</v>
      </c>
      <c r="AP46" s="128">
        <f>RCF!C$35</f>
        <v>12.92</v>
      </c>
      <c r="AQ46" s="118">
        <f t="shared" si="38"/>
        <v>666.6</v>
      </c>
      <c r="AR46" s="118">
        <f t="shared" si="38"/>
        <v>749.9</v>
      </c>
      <c r="AS46" s="44">
        <f t="shared" si="51"/>
        <v>563.70000000000005</v>
      </c>
      <c r="AT46" s="128">
        <f>RCF!C$37</f>
        <v>13.11</v>
      </c>
      <c r="AU46" s="44">
        <f t="shared" si="52"/>
        <v>552.5</v>
      </c>
      <c r="AV46" s="128">
        <f>RCF!C$39</f>
        <v>12.85</v>
      </c>
      <c r="AW46" s="44">
        <f t="shared" si="53"/>
        <v>545.29999999999995</v>
      </c>
      <c r="AX46" s="128">
        <f>RCF!C$41</f>
        <v>12.682</v>
      </c>
    </row>
    <row r="47" spans="1:50" s="64" customFormat="1" ht="25.5" x14ac:dyDescent="0.2">
      <c r="A47" s="49" t="s">
        <v>65</v>
      </c>
      <c r="B47" s="50" t="s">
        <v>127</v>
      </c>
      <c r="C47" s="51">
        <v>282</v>
      </c>
      <c r="D47" s="44">
        <f t="shared" si="31"/>
        <v>12317.5</v>
      </c>
      <c r="E47" s="43">
        <f>RCF!C$43</f>
        <v>43.679000000000002</v>
      </c>
      <c r="F47" s="44">
        <f t="shared" si="39"/>
        <v>3542.7</v>
      </c>
      <c r="G47" s="127">
        <f>RCF!C$5</f>
        <v>12.563000000000001</v>
      </c>
      <c r="H47" s="44">
        <f t="shared" si="40"/>
        <v>3542.8</v>
      </c>
      <c r="I47" s="127">
        <f t="shared" si="41"/>
        <v>12.563000000000001</v>
      </c>
      <c r="J47" s="118">
        <f t="shared" si="54"/>
        <v>3897</v>
      </c>
      <c r="K47" s="118">
        <f t="shared" si="54"/>
        <v>4782.7</v>
      </c>
      <c r="L47" s="118">
        <f t="shared" si="54"/>
        <v>5314.1</v>
      </c>
      <c r="M47" s="118">
        <f t="shared" si="54"/>
        <v>7085.5</v>
      </c>
      <c r="N47" s="118">
        <f t="shared" si="54"/>
        <v>7616.9</v>
      </c>
      <c r="O47" s="44">
        <f t="shared" si="42"/>
        <v>3477</v>
      </c>
      <c r="P47" s="127">
        <f>RCF!C$7</f>
        <v>12.33</v>
      </c>
      <c r="Q47" s="118">
        <f t="shared" si="34"/>
        <v>4520.1000000000004</v>
      </c>
      <c r="R47" s="118">
        <f t="shared" si="34"/>
        <v>5215.5</v>
      </c>
      <c r="S47" s="44">
        <f t="shared" si="43"/>
        <v>3440.1</v>
      </c>
      <c r="T47" s="127">
        <f>RCF!C$9</f>
        <v>12.199</v>
      </c>
      <c r="U47" s="44">
        <f t="shared" si="44"/>
        <v>3440.1</v>
      </c>
      <c r="V47" s="128">
        <f t="shared" si="45"/>
        <v>12.199</v>
      </c>
      <c r="W47" s="118">
        <f t="shared" si="35"/>
        <v>3784.1</v>
      </c>
      <c r="X47" s="118">
        <f t="shared" si="35"/>
        <v>4712.8999999999996</v>
      </c>
      <c r="Y47" s="118">
        <f t="shared" si="35"/>
        <v>5572.9</v>
      </c>
      <c r="Z47" s="118">
        <f t="shared" si="35"/>
        <v>5056.8999999999996</v>
      </c>
      <c r="AA47" s="118">
        <f t="shared" si="35"/>
        <v>7465</v>
      </c>
      <c r="AB47" s="118">
        <f t="shared" si="35"/>
        <v>10320.299999999999</v>
      </c>
      <c r="AC47" s="44">
        <f t="shared" si="46"/>
        <v>3479.8</v>
      </c>
      <c r="AD47" s="128">
        <f>RCF!C$13</f>
        <v>12.34</v>
      </c>
      <c r="AE47" s="118">
        <f t="shared" si="36"/>
        <v>5741.7</v>
      </c>
      <c r="AF47" s="118">
        <f t="shared" si="36"/>
        <v>7307.6</v>
      </c>
      <c r="AG47" s="118">
        <f t="shared" si="36"/>
        <v>10439.4</v>
      </c>
      <c r="AH47" s="44">
        <f t="shared" si="47"/>
        <v>3513.7</v>
      </c>
      <c r="AI47" s="128">
        <f>RCF!C$31</f>
        <v>12.46</v>
      </c>
      <c r="AJ47" s="44">
        <f t="shared" si="48"/>
        <v>0</v>
      </c>
      <c r="AK47" s="128">
        <v>0</v>
      </c>
      <c r="AL47" s="44">
        <f t="shared" si="49"/>
        <v>3616.6</v>
      </c>
      <c r="AM47" s="128">
        <f>RCF!C$33</f>
        <v>12.824999999999999</v>
      </c>
      <c r="AN47" s="118">
        <f t="shared" si="37"/>
        <v>5424.9</v>
      </c>
      <c r="AO47" s="44">
        <f t="shared" si="50"/>
        <v>3643.4</v>
      </c>
      <c r="AP47" s="128">
        <f>RCF!C$35</f>
        <v>12.92</v>
      </c>
      <c r="AQ47" s="118">
        <f t="shared" si="38"/>
        <v>4372</v>
      </c>
      <c r="AR47" s="118">
        <f t="shared" si="38"/>
        <v>4918.5</v>
      </c>
      <c r="AS47" s="44">
        <f t="shared" si="51"/>
        <v>3697</v>
      </c>
      <c r="AT47" s="128">
        <f>RCF!C$37</f>
        <v>13.11</v>
      </c>
      <c r="AU47" s="44">
        <f t="shared" si="52"/>
        <v>3623.7</v>
      </c>
      <c r="AV47" s="128">
        <f>RCF!C$39</f>
        <v>12.85</v>
      </c>
      <c r="AW47" s="44">
        <f t="shared" si="53"/>
        <v>3576.3</v>
      </c>
      <c r="AX47" s="128">
        <f>RCF!C$41</f>
        <v>12.682</v>
      </c>
    </row>
    <row r="48" spans="1:50" s="64" customFormat="1" x14ac:dyDescent="0.2">
      <c r="A48" s="49" t="s">
        <v>95</v>
      </c>
      <c r="B48" s="50" t="s">
        <v>128</v>
      </c>
      <c r="C48" s="51">
        <v>154</v>
      </c>
      <c r="D48" s="44">
        <f t="shared" si="31"/>
        <v>6726.6</v>
      </c>
      <c r="E48" s="43">
        <f>RCF!C$43</f>
        <v>43.679000000000002</v>
      </c>
      <c r="F48" s="44">
        <f t="shared" si="39"/>
        <v>1934.7</v>
      </c>
      <c r="G48" s="127">
        <f>RCF!C$5</f>
        <v>12.563000000000001</v>
      </c>
      <c r="H48" s="44">
        <f t="shared" si="40"/>
        <v>1934.7</v>
      </c>
      <c r="I48" s="127">
        <f t="shared" si="41"/>
        <v>12.563000000000001</v>
      </c>
      <c r="J48" s="118">
        <f t="shared" si="54"/>
        <v>2128.1999999999998</v>
      </c>
      <c r="K48" s="118">
        <f t="shared" si="54"/>
        <v>2611.8000000000002</v>
      </c>
      <c r="L48" s="118">
        <f t="shared" si="54"/>
        <v>2902.1</v>
      </c>
      <c r="M48" s="118">
        <f t="shared" si="54"/>
        <v>3869.4</v>
      </c>
      <c r="N48" s="118">
        <f t="shared" si="54"/>
        <v>4159.6000000000004</v>
      </c>
      <c r="O48" s="44">
        <f t="shared" si="42"/>
        <v>1898.8</v>
      </c>
      <c r="P48" s="127">
        <f>RCF!C$7</f>
        <v>12.33</v>
      </c>
      <c r="Q48" s="118">
        <f t="shared" si="34"/>
        <v>2468.4</v>
      </c>
      <c r="R48" s="118">
        <f t="shared" si="34"/>
        <v>2848.2</v>
      </c>
      <c r="S48" s="44">
        <f t="shared" si="43"/>
        <v>1878.6</v>
      </c>
      <c r="T48" s="127">
        <f>RCF!C$9</f>
        <v>12.199</v>
      </c>
      <c r="U48" s="44">
        <f t="shared" si="44"/>
        <v>1878.6</v>
      </c>
      <c r="V48" s="128">
        <f t="shared" si="45"/>
        <v>12.199</v>
      </c>
      <c r="W48" s="118">
        <f t="shared" si="35"/>
        <v>2066.4</v>
      </c>
      <c r="X48" s="118">
        <f t="shared" si="35"/>
        <v>2573.6</v>
      </c>
      <c r="Y48" s="118">
        <f t="shared" si="35"/>
        <v>3043.3</v>
      </c>
      <c r="Z48" s="118">
        <f t="shared" si="35"/>
        <v>2761.5</v>
      </c>
      <c r="AA48" s="118">
        <f t="shared" si="35"/>
        <v>4076.5</v>
      </c>
      <c r="AB48" s="118">
        <f t="shared" si="35"/>
        <v>5635.8</v>
      </c>
      <c r="AC48" s="44">
        <f t="shared" si="46"/>
        <v>1900.3</v>
      </c>
      <c r="AD48" s="128">
        <f>RCF!C$13</f>
        <v>12.34</v>
      </c>
      <c r="AE48" s="118">
        <f t="shared" si="36"/>
        <v>3135.5</v>
      </c>
      <c r="AF48" s="118">
        <f t="shared" si="36"/>
        <v>3990.6</v>
      </c>
      <c r="AG48" s="118">
        <f t="shared" si="36"/>
        <v>5700.9</v>
      </c>
      <c r="AH48" s="44">
        <f t="shared" si="47"/>
        <v>1918.8</v>
      </c>
      <c r="AI48" s="128">
        <f>RCF!C$31</f>
        <v>12.46</v>
      </c>
      <c r="AJ48" s="44">
        <f t="shared" si="48"/>
        <v>0</v>
      </c>
      <c r="AK48" s="128">
        <v>0</v>
      </c>
      <c r="AL48" s="44">
        <f t="shared" si="49"/>
        <v>1975</v>
      </c>
      <c r="AM48" s="128">
        <f>RCF!C$33</f>
        <v>12.824999999999999</v>
      </c>
      <c r="AN48" s="118">
        <f t="shared" si="37"/>
        <v>2962.5</v>
      </c>
      <c r="AO48" s="44">
        <f t="shared" si="50"/>
        <v>1989.6</v>
      </c>
      <c r="AP48" s="128">
        <f>RCF!C$35</f>
        <v>12.92</v>
      </c>
      <c r="AQ48" s="118">
        <f t="shared" si="38"/>
        <v>2387.5</v>
      </c>
      <c r="AR48" s="118">
        <f t="shared" si="38"/>
        <v>2685.9</v>
      </c>
      <c r="AS48" s="44">
        <f t="shared" si="51"/>
        <v>2018.9</v>
      </c>
      <c r="AT48" s="128">
        <f>RCF!C$37</f>
        <v>13.11</v>
      </c>
      <c r="AU48" s="44">
        <f t="shared" si="52"/>
        <v>1978.9</v>
      </c>
      <c r="AV48" s="128">
        <f>RCF!C$39</f>
        <v>12.85</v>
      </c>
      <c r="AW48" s="44">
        <f t="shared" si="53"/>
        <v>1953</v>
      </c>
      <c r="AX48" s="128">
        <f>RCF!C$41</f>
        <v>12.682</v>
      </c>
    </row>
    <row r="49" spans="1:50" s="64" customFormat="1" x14ac:dyDescent="0.2">
      <c r="A49" s="49" t="s">
        <v>58</v>
      </c>
      <c r="B49" s="50" t="s">
        <v>129</v>
      </c>
      <c r="C49" s="51">
        <v>282</v>
      </c>
      <c r="D49" s="44">
        <f t="shared" si="31"/>
        <v>12317.5</v>
      </c>
      <c r="E49" s="43">
        <f>RCF!C$43</f>
        <v>43.679000000000002</v>
      </c>
      <c r="F49" s="44">
        <f t="shared" si="39"/>
        <v>3542.7</v>
      </c>
      <c r="G49" s="127">
        <f>RCF!C$5</f>
        <v>12.563000000000001</v>
      </c>
      <c r="H49" s="44">
        <f t="shared" si="40"/>
        <v>3542.8</v>
      </c>
      <c r="I49" s="127">
        <f t="shared" si="41"/>
        <v>12.563000000000001</v>
      </c>
      <c r="J49" s="118">
        <f t="shared" si="54"/>
        <v>3897</v>
      </c>
      <c r="K49" s="118">
        <f t="shared" si="54"/>
        <v>4782.7</v>
      </c>
      <c r="L49" s="118">
        <f t="shared" si="54"/>
        <v>5314.1</v>
      </c>
      <c r="M49" s="118">
        <f t="shared" si="54"/>
        <v>7085.5</v>
      </c>
      <c r="N49" s="118">
        <f t="shared" si="54"/>
        <v>7616.9</v>
      </c>
      <c r="O49" s="44">
        <f t="shared" si="42"/>
        <v>3477</v>
      </c>
      <c r="P49" s="127">
        <f>RCF!C$7</f>
        <v>12.33</v>
      </c>
      <c r="Q49" s="118">
        <f t="shared" si="34"/>
        <v>4520.1000000000004</v>
      </c>
      <c r="R49" s="118">
        <f t="shared" si="34"/>
        <v>5215.5</v>
      </c>
      <c r="S49" s="44">
        <f t="shared" si="43"/>
        <v>3440.1</v>
      </c>
      <c r="T49" s="127">
        <f>RCF!C$9</f>
        <v>12.199</v>
      </c>
      <c r="U49" s="44">
        <f t="shared" si="44"/>
        <v>3440.1</v>
      </c>
      <c r="V49" s="128">
        <f t="shared" si="45"/>
        <v>12.199</v>
      </c>
      <c r="W49" s="118">
        <f t="shared" si="35"/>
        <v>3784.1</v>
      </c>
      <c r="X49" s="118">
        <f t="shared" si="35"/>
        <v>4712.8999999999996</v>
      </c>
      <c r="Y49" s="118">
        <f t="shared" si="35"/>
        <v>5572.9</v>
      </c>
      <c r="Z49" s="118">
        <f t="shared" si="35"/>
        <v>5056.8999999999996</v>
      </c>
      <c r="AA49" s="118">
        <f t="shared" si="35"/>
        <v>7465</v>
      </c>
      <c r="AB49" s="118">
        <f t="shared" si="35"/>
        <v>10320.299999999999</v>
      </c>
      <c r="AC49" s="44">
        <f t="shared" si="46"/>
        <v>3479.8</v>
      </c>
      <c r="AD49" s="128">
        <f>RCF!C$13</f>
        <v>12.34</v>
      </c>
      <c r="AE49" s="118">
        <f t="shared" si="36"/>
        <v>5741.7</v>
      </c>
      <c r="AF49" s="118">
        <f t="shared" si="36"/>
        <v>7307.6</v>
      </c>
      <c r="AG49" s="118">
        <f t="shared" si="36"/>
        <v>10439.4</v>
      </c>
      <c r="AH49" s="44">
        <f t="shared" si="47"/>
        <v>3513.7</v>
      </c>
      <c r="AI49" s="128">
        <f>RCF!C$31</f>
        <v>12.46</v>
      </c>
      <c r="AJ49" s="44">
        <f t="shared" si="48"/>
        <v>0</v>
      </c>
      <c r="AK49" s="128">
        <v>0</v>
      </c>
      <c r="AL49" s="44">
        <f t="shared" si="49"/>
        <v>3616.6</v>
      </c>
      <c r="AM49" s="128">
        <f>RCF!C$33</f>
        <v>12.824999999999999</v>
      </c>
      <c r="AN49" s="118">
        <f t="shared" si="37"/>
        <v>5424.9</v>
      </c>
      <c r="AO49" s="44">
        <f t="shared" si="50"/>
        <v>3643.4</v>
      </c>
      <c r="AP49" s="128">
        <f>RCF!C$35</f>
        <v>12.92</v>
      </c>
      <c r="AQ49" s="118">
        <f t="shared" si="38"/>
        <v>4372</v>
      </c>
      <c r="AR49" s="118">
        <f t="shared" si="38"/>
        <v>4918.5</v>
      </c>
      <c r="AS49" s="44">
        <f t="shared" si="51"/>
        <v>3697</v>
      </c>
      <c r="AT49" s="128">
        <f>RCF!C$37</f>
        <v>13.11</v>
      </c>
      <c r="AU49" s="44">
        <f t="shared" si="52"/>
        <v>3623.7</v>
      </c>
      <c r="AV49" s="128">
        <f>RCF!C$39</f>
        <v>12.85</v>
      </c>
      <c r="AW49" s="44">
        <f t="shared" si="53"/>
        <v>3576.3</v>
      </c>
      <c r="AX49" s="128">
        <f>RCF!C$41</f>
        <v>12.682</v>
      </c>
    </row>
    <row r="50" spans="1:50" s="64" customFormat="1" x14ac:dyDescent="0.2">
      <c r="A50" s="49" t="s">
        <v>64</v>
      </c>
      <c r="B50" s="50" t="s">
        <v>130</v>
      </c>
      <c r="C50" s="51">
        <v>192</v>
      </c>
      <c r="D50" s="44">
        <f t="shared" si="31"/>
        <v>8386.4</v>
      </c>
      <c r="E50" s="43">
        <f>RCF!C$43</f>
        <v>43.679000000000002</v>
      </c>
      <c r="F50" s="44">
        <f t="shared" si="39"/>
        <v>2412</v>
      </c>
      <c r="G50" s="127">
        <f>RCF!C$5</f>
        <v>12.563000000000001</v>
      </c>
      <c r="H50" s="44">
        <f t="shared" si="40"/>
        <v>2412.1</v>
      </c>
      <c r="I50" s="127">
        <f t="shared" si="41"/>
        <v>12.563000000000001</v>
      </c>
      <c r="J50" s="118">
        <f t="shared" si="54"/>
        <v>2653.3</v>
      </c>
      <c r="K50" s="118">
        <f t="shared" si="54"/>
        <v>3256.3</v>
      </c>
      <c r="L50" s="118">
        <f t="shared" si="54"/>
        <v>3618.1</v>
      </c>
      <c r="M50" s="118">
        <f t="shared" si="54"/>
        <v>4824.2</v>
      </c>
      <c r="N50" s="118">
        <f t="shared" si="54"/>
        <v>5186</v>
      </c>
      <c r="O50" s="44">
        <f t="shared" si="42"/>
        <v>2367.3000000000002</v>
      </c>
      <c r="P50" s="127">
        <f>RCF!C$7</f>
        <v>12.33</v>
      </c>
      <c r="Q50" s="118">
        <f t="shared" ref="Q50:R110" si="55">ROUNDDOWN($O50*Q$6,1)</f>
        <v>3077.4</v>
      </c>
      <c r="R50" s="118">
        <f t="shared" si="55"/>
        <v>3550.9</v>
      </c>
      <c r="S50" s="44">
        <f t="shared" si="43"/>
        <v>2342.1999999999998</v>
      </c>
      <c r="T50" s="127">
        <f>RCF!C$9</f>
        <v>12.199</v>
      </c>
      <c r="U50" s="44">
        <f t="shared" si="44"/>
        <v>2342.1999999999998</v>
      </c>
      <c r="V50" s="128">
        <f t="shared" si="45"/>
        <v>12.199</v>
      </c>
      <c r="W50" s="118">
        <f t="shared" ref="W50:AB92" si="56">ROUNDDOWN($U50*W$6,1)</f>
        <v>2576.4</v>
      </c>
      <c r="X50" s="118">
        <f t="shared" si="56"/>
        <v>3208.8</v>
      </c>
      <c r="Y50" s="118">
        <f t="shared" si="56"/>
        <v>3794.3</v>
      </c>
      <c r="Z50" s="118">
        <f t="shared" si="56"/>
        <v>3443</v>
      </c>
      <c r="AA50" s="118">
        <f t="shared" si="56"/>
        <v>5082.5</v>
      </c>
      <c r="AB50" s="118">
        <f t="shared" si="56"/>
        <v>7026.6</v>
      </c>
      <c r="AC50" s="44">
        <f t="shared" si="46"/>
        <v>2369.1999999999998</v>
      </c>
      <c r="AD50" s="128">
        <f>RCF!C$13</f>
        <v>12.34</v>
      </c>
      <c r="AE50" s="118">
        <f t="shared" ref="AE50:AG110" si="57">ROUND($AC50*AE$6,1)</f>
        <v>3909.2</v>
      </c>
      <c r="AF50" s="118">
        <f t="shared" si="57"/>
        <v>4975.3</v>
      </c>
      <c r="AG50" s="118">
        <f t="shared" si="57"/>
        <v>7107.6</v>
      </c>
      <c r="AH50" s="44">
        <f t="shared" si="47"/>
        <v>2392.3000000000002</v>
      </c>
      <c r="AI50" s="128">
        <f>RCF!C$31</f>
        <v>12.46</v>
      </c>
      <c r="AJ50" s="44">
        <f t="shared" si="48"/>
        <v>0</v>
      </c>
      <c r="AK50" s="128">
        <v>0</v>
      </c>
      <c r="AL50" s="44">
        <f t="shared" si="49"/>
        <v>2462.4</v>
      </c>
      <c r="AM50" s="128">
        <f>RCF!C$33</f>
        <v>12.824999999999999</v>
      </c>
      <c r="AN50" s="118">
        <f t="shared" si="37"/>
        <v>3693.6</v>
      </c>
      <c r="AO50" s="44">
        <f t="shared" si="50"/>
        <v>2480.6</v>
      </c>
      <c r="AP50" s="128">
        <f>RCF!C$35</f>
        <v>12.92</v>
      </c>
      <c r="AQ50" s="118">
        <f t="shared" ref="AQ50:AR110" si="58">ROUNDDOWN($AO50*AQ$6,1)</f>
        <v>2976.7</v>
      </c>
      <c r="AR50" s="118">
        <f t="shared" si="58"/>
        <v>3348.8</v>
      </c>
      <c r="AS50" s="44">
        <f t="shared" si="51"/>
        <v>2517.1</v>
      </c>
      <c r="AT50" s="128">
        <f>RCF!C$37</f>
        <v>13.11</v>
      </c>
      <c r="AU50" s="44">
        <f t="shared" si="52"/>
        <v>2467.1999999999998</v>
      </c>
      <c r="AV50" s="128">
        <f>RCF!C$39</f>
        <v>12.85</v>
      </c>
      <c r="AW50" s="44">
        <f t="shared" si="53"/>
        <v>2434.9</v>
      </c>
      <c r="AX50" s="128">
        <f>RCF!C$41</f>
        <v>12.682</v>
      </c>
    </row>
    <row r="51" spans="1:50" s="64" customFormat="1" x14ac:dyDescent="0.2">
      <c r="A51" s="49" t="s">
        <v>85</v>
      </c>
      <c r="B51" s="50" t="s">
        <v>131</v>
      </c>
      <c r="C51" s="51">
        <v>206</v>
      </c>
      <c r="D51" s="44">
        <f t="shared" si="31"/>
        <v>8997.9</v>
      </c>
      <c r="E51" s="43">
        <f>RCF!C$43</f>
        <v>43.679000000000002</v>
      </c>
      <c r="F51" s="44">
        <f t="shared" si="39"/>
        <v>2587.9</v>
      </c>
      <c r="G51" s="127">
        <f>RCF!C$5</f>
        <v>12.563000000000001</v>
      </c>
      <c r="H51" s="44">
        <f t="shared" si="40"/>
        <v>2588</v>
      </c>
      <c r="I51" s="127">
        <f t="shared" si="41"/>
        <v>12.563000000000001</v>
      </c>
      <c r="J51" s="118">
        <f t="shared" si="54"/>
        <v>2846.8</v>
      </c>
      <c r="K51" s="118">
        <f t="shared" si="54"/>
        <v>3493.8</v>
      </c>
      <c r="L51" s="118">
        <f t="shared" si="54"/>
        <v>3882</v>
      </c>
      <c r="M51" s="118">
        <f t="shared" si="54"/>
        <v>5176</v>
      </c>
      <c r="N51" s="118">
        <f t="shared" si="54"/>
        <v>5564.2</v>
      </c>
      <c r="O51" s="44">
        <f t="shared" si="42"/>
        <v>2539.9</v>
      </c>
      <c r="P51" s="127">
        <f>RCF!C$7</f>
        <v>12.33</v>
      </c>
      <c r="Q51" s="118">
        <f t="shared" si="55"/>
        <v>3301.8</v>
      </c>
      <c r="R51" s="118">
        <f t="shared" si="55"/>
        <v>3809.8</v>
      </c>
      <c r="S51" s="44">
        <f t="shared" si="43"/>
        <v>2512.9</v>
      </c>
      <c r="T51" s="127">
        <f>RCF!C$9</f>
        <v>12.199</v>
      </c>
      <c r="U51" s="44">
        <f t="shared" si="44"/>
        <v>2512.9</v>
      </c>
      <c r="V51" s="128">
        <f t="shared" si="45"/>
        <v>12.199</v>
      </c>
      <c r="W51" s="118">
        <f t="shared" si="56"/>
        <v>2764.1</v>
      </c>
      <c r="X51" s="118">
        <f t="shared" si="56"/>
        <v>3442.6</v>
      </c>
      <c r="Y51" s="118">
        <f t="shared" si="56"/>
        <v>4070.8</v>
      </c>
      <c r="Z51" s="118">
        <f t="shared" si="56"/>
        <v>3693.9</v>
      </c>
      <c r="AA51" s="118">
        <f t="shared" si="56"/>
        <v>5452.9</v>
      </c>
      <c r="AB51" s="118">
        <f t="shared" si="56"/>
        <v>7538.7</v>
      </c>
      <c r="AC51" s="44">
        <f t="shared" si="46"/>
        <v>2542</v>
      </c>
      <c r="AD51" s="128">
        <f>RCF!C$13</f>
        <v>12.34</v>
      </c>
      <c r="AE51" s="118">
        <f t="shared" si="57"/>
        <v>4194.3</v>
      </c>
      <c r="AF51" s="118">
        <f t="shared" si="57"/>
        <v>5338.2</v>
      </c>
      <c r="AG51" s="118">
        <f t="shared" si="57"/>
        <v>7626</v>
      </c>
      <c r="AH51" s="44">
        <f t="shared" si="47"/>
        <v>2566.6999999999998</v>
      </c>
      <c r="AI51" s="128">
        <f>RCF!C$31</f>
        <v>12.46</v>
      </c>
      <c r="AJ51" s="44">
        <f t="shared" si="48"/>
        <v>0</v>
      </c>
      <c r="AK51" s="128">
        <v>0</v>
      </c>
      <c r="AL51" s="44">
        <f t="shared" si="49"/>
        <v>2641.9</v>
      </c>
      <c r="AM51" s="128">
        <f>RCF!C$33</f>
        <v>12.824999999999999</v>
      </c>
      <c r="AN51" s="118">
        <f t="shared" si="37"/>
        <v>3962.8</v>
      </c>
      <c r="AO51" s="44">
        <f t="shared" si="50"/>
        <v>2661.5</v>
      </c>
      <c r="AP51" s="128">
        <f>RCF!C$35</f>
        <v>12.92</v>
      </c>
      <c r="AQ51" s="118">
        <f t="shared" si="58"/>
        <v>3193.8</v>
      </c>
      <c r="AR51" s="118">
        <f t="shared" si="58"/>
        <v>3593</v>
      </c>
      <c r="AS51" s="44">
        <f t="shared" si="51"/>
        <v>2700.6</v>
      </c>
      <c r="AT51" s="128">
        <f>RCF!C$37</f>
        <v>13.11</v>
      </c>
      <c r="AU51" s="44">
        <f t="shared" si="52"/>
        <v>2647.1</v>
      </c>
      <c r="AV51" s="128">
        <f>RCF!C$39</f>
        <v>12.85</v>
      </c>
      <c r="AW51" s="44">
        <f t="shared" si="53"/>
        <v>2612.4</v>
      </c>
      <c r="AX51" s="128">
        <f>RCF!C$41</f>
        <v>12.682</v>
      </c>
    </row>
    <row r="52" spans="1:50" s="64" customFormat="1" x14ac:dyDescent="0.2">
      <c r="A52" s="49" t="s">
        <v>47</v>
      </c>
      <c r="B52" s="50" t="s">
        <v>132</v>
      </c>
      <c r="C52" s="51">
        <v>50</v>
      </c>
      <c r="D52" s="44">
        <f t="shared" si="31"/>
        <v>2184</v>
      </c>
      <c r="E52" s="43">
        <f>RCF!C$43</f>
        <v>43.679000000000002</v>
      </c>
      <c r="F52" s="44">
        <f t="shared" si="39"/>
        <v>628.1</v>
      </c>
      <c r="G52" s="127">
        <f>RCF!C$5</f>
        <v>12.563000000000001</v>
      </c>
      <c r="H52" s="44">
        <f t="shared" si="40"/>
        <v>628.20000000000005</v>
      </c>
      <c r="I52" s="127">
        <f t="shared" si="41"/>
        <v>12.563000000000001</v>
      </c>
      <c r="J52" s="118">
        <f t="shared" si="54"/>
        <v>691</v>
      </c>
      <c r="K52" s="118">
        <f t="shared" si="54"/>
        <v>848</v>
      </c>
      <c r="L52" s="118">
        <f t="shared" si="54"/>
        <v>942.2</v>
      </c>
      <c r="M52" s="118">
        <f t="shared" si="54"/>
        <v>1256.3</v>
      </c>
      <c r="N52" s="118">
        <f t="shared" si="54"/>
        <v>1350.5</v>
      </c>
      <c r="O52" s="44">
        <f t="shared" si="42"/>
        <v>616.5</v>
      </c>
      <c r="P52" s="127">
        <f>RCF!C$7</f>
        <v>12.33</v>
      </c>
      <c r="Q52" s="118">
        <f t="shared" si="55"/>
        <v>801.4</v>
      </c>
      <c r="R52" s="118">
        <f t="shared" si="55"/>
        <v>924.7</v>
      </c>
      <c r="S52" s="44">
        <f t="shared" si="43"/>
        <v>609.9</v>
      </c>
      <c r="T52" s="127">
        <f>RCF!C$9</f>
        <v>12.199</v>
      </c>
      <c r="U52" s="44">
        <f t="shared" si="44"/>
        <v>609.9</v>
      </c>
      <c r="V52" s="128">
        <f t="shared" si="45"/>
        <v>12.199</v>
      </c>
      <c r="W52" s="118">
        <f t="shared" si="56"/>
        <v>670.8</v>
      </c>
      <c r="X52" s="118">
        <f t="shared" si="56"/>
        <v>835.5</v>
      </c>
      <c r="Y52" s="118">
        <f t="shared" si="56"/>
        <v>988</v>
      </c>
      <c r="Z52" s="118">
        <f t="shared" si="56"/>
        <v>896.5</v>
      </c>
      <c r="AA52" s="118">
        <f t="shared" si="56"/>
        <v>1323.4</v>
      </c>
      <c r="AB52" s="118">
        <f t="shared" si="56"/>
        <v>1829.7</v>
      </c>
      <c r="AC52" s="44">
        <f t="shared" si="46"/>
        <v>617</v>
      </c>
      <c r="AD52" s="128">
        <f>RCF!C$13</f>
        <v>12.34</v>
      </c>
      <c r="AE52" s="118">
        <f t="shared" si="57"/>
        <v>1018.1</v>
      </c>
      <c r="AF52" s="118">
        <f t="shared" si="57"/>
        <v>1295.7</v>
      </c>
      <c r="AG52" s="118">
        <f t="shared" si="57"/>
        <v>1851</v>
      </c>
      <c r="AH52" s="44">
        <f t="shared" si="47"/>
        <v>623</v>
      </c>
      <c r="AI52" s="128">
        <f>RCF!C$31</f>
        <v>12.46</v>
      </c>
      <c r="AJ52" s="44">
        <f t="shared" si="48"/>
        <v>0</v>
      </c>
      <c r="AK52" s="128">
        <v>0</v>
      </c>
      <c r="AL52" s="44">
        <f t="shared" si="49"/>
        <v>641.20000000000005</v>
      </c>
      <c r="AM52" s="128">
        <f>RCF!C$33</f>
        <v>12.824999999999999</v>
      </c>
      <c r="AN52" s="118">
        <f t="shared" si="37"/>
        <v>961.8</v>
      </c>
      <c r="AO52" s="44">
        <f t="shared" si="50"/>
        <v>646</v>
      </c>
      <c r="AP52" s="128">
        <f>RCF!C$35</f>
        <v>12.92</v>
      </c>
      <c r="AQ52" s="118">
        <f t="shared" si="58"/>
        <v>775.2</v>
      </c>
      <c r="AR52" s="118">
        <f t="shared" si="58"/>
        <v>872.1</v>
      </c>
      <c r="AS52" s="44">
        <f t="shared" si="51"/>
        <v>655.5</v>
      </c>
      <c r="AT52" s="128">
        <f>RCF!C$37</f>
        <v>13.11</v>
      </c>
      <c r="AU52" s="44">
        <f t="shared" si="52"/>
        <v>642.5</v>
      </c>
      <c r="AV52" s="128">
        <f>RCF!C$39</f>
        <v>12.85</v>
      </c>
      <c r="AW52" s="44">
        <f t="shared" si="53"/>
        <v>634.1</v>
      </c>
      <c r="AX52" s="128">
        <f>RCF!C$41</f>
        <v>12.682</v>
      </c>
    </row>
    <row r="53" spans="1:50" s="64" customFormat="1" x14ac:dyDescent="0.2">
      <c r="A53" s="49" t="s">
        <v>86</v>
      </c>
      <c r="B53" s="50" t="s">
        <v>133</v>
      </c>
      <c r="C53" s="51">
        <v>320</v>
      </c>
      <c r="D53" s="44">
        <f t="shared" si="31"/>
        <v>13977.3</v>
      </c>
      <c r="E53" s="43">
        <f>RCF!C$43</f>
        <v>43.679000000000002</v>
      </c>
      <c r="F53" s="44">
        <f t="shared" si="39"/>
        <v>4020.1</v>
      </c>
      <c r="G53" s="127">
        <f>RCF!C$5</f>
        <v>12.563000000000001</v>
      </c>
      <c r="H53" s="44">
        <f t="shared" si="40"/>
        <v>4020.2</v>
      </c>
      <c r="I53" s="127">
        <f t="shared" si="41"/>
        <v>12.563000000000001</v>
      </c>
      <c r="J53" s="118">
        <f t="shared" si="54"/>
        <v>4422.2</v>
      </c>
      <c r="K53" s="118">
        <f t="shared" si="54"/>
        <v>5427.2</v>
      </c>
      <c r="L53" s="118">
        <f t="shared" si="54"/>
        <v>6030.2</v>
      </c>
      <c r="M53" s="118">
        <f t="shared" si="54"/>
        <v>8040.3</v>
      </c>
      <c r="N53" s="118">
        <f t="shared" si="54"/>
        <v>8643.2999999999993</v>
      </c>
      <c r="O53" s="44">
        <f t="shared" si="42"/>
        <v>3945.6</v>
      </c>
      <c r="P53" s="127">
        <f>RCF!C$7</f>
        <v>12.33</v>
      </c>
      <c r="Q53" s="118">
        <f t="shared" si="55"/>
        <v>5129.2</v>
      </c>
      <c r="R53" s="118">
        <f t="shared" si="55"/>
        <v>5918.4</v>
      </c>
      <c r="S53" s="44">
        <f t="shared" si="43"/>
        <v>3903.6</v>
      </c>
      <c r="T53" s="127">
        <f>RCF!C$9</f>
        <v>12.199</v>
      </c>
      <c r="U53" s="44">
        <f t="shared" si="44"/>
        <v>3903.6</v>
      </c>
      <c r="V53" s="128">
        <f t="shared" si="45"/>
        <v>12.199</v>
      </c>
      <c r="W53" s="118">
        <f t="shared" si="56"/>
        <v>4293.8999999999996</v>
      </c>
      <c r="X53" s="118">
        <f t="shared" si="56"/>
        <v>5347.9</v>
      </c>
      <c r="Y53" s="118">
        <f t="shared" si="56"/>
        <v>6323.8</v>
      </c>
      <c r="Z53" s="118">
        <f t="shared" si="56"/>
        <v>5738.2</v>
      </c>
      <c r="AA53" s="118">
        <f t="shared" si="56"/>
        <v>8470.7999999999993</v>
      </c>
      <c r="AB53" s="118">
        <f t="shared" si="56"/>
        <v>11710.8</v>
      </c>
      <c r="AC53" s="44">
        <f t="shared" si="46"/>
        <v>3948.8</v>
      </c>
      <c r="AD53" s="128">
        <f>RCF!C$13</f>
        <v>12.34</v>
      </c>
      <c r="AE53" s="118">
        <f t="shared" si="57"/>
        <v>6515.5</v>
      </c>
      <c r="AF53" s="118">
        <f t="shared" si="57"/>
        <v>8292.5</v>
      </c>
      <c r="AG53" s="118">
        <f t="shared" si="57"/>
        <v>11846.4</v>
      </c>
      <c r="AH53" s="44">
        <f t="shared" si="47"/>
        <v>3987.2</v>
      </c>
      <c r="AI53" s="128">
        <f>RCF!C$31</f>
        <v>12.46</v>
      </c>
      <c r="AJ53" s="44">
        <f t="shared" si="48"/>
        <v>0</v>
      </c>
      <c r="AK53" s="128">
        <v>0</v>
      </c>
      <c r="AL53" s="44">
        <f t="shared" si="49"/>
        <v>4104</v>
      </c>
      <c r="AM53" s="128">
        <f>RCF!C$33</f>
        <v>12.824999999999999</v>
      </c>
      <c r="AN53" s="118">
        <f t="shared" si="37"/>
        <v>6156</v>
      </c>
      <c r="AO53" s="44">
        <f t="shared" si="50"/>
        <v>4134.3999999999996</v>
      </c>
      <c r="AP53" s="128">
        <f>RCF!C$35</f>
        <v>12.92</v>
      </c>
      <c r="AQ53" s="118">
        <f t="shared" si="58"/>
        <v>4961.2</v>
      </c>
      <c r="AR53" s="118">
        <f t="shared" si="58"/>
        <v>5581.4</v>
      </c>
      <c r="AS53" s="44">
        <f t="shared" si="51"/>
        <v>4195.2</v>
      </c>
      <c r="AT53" s="128">
        <f>RCF!C$37</f>
        <v>13.11</v>
      </c>
      <c r="AU53" s="44">
        <f t="shared" si="52"/>
        <v>4112</v>
      </c>
      <c r="AV53" s="128">
        <f>RCF!C$39</f>
        <v>12.85</v>
      </c>
      <c r="AW53" s="44">
        <f t="shared" si="53"/>
        <v>4058.2</v>
      </c>
      <c r="AX53" s="128">
        <f>RCF!C$41</f>
        <v>12.682</v>
      </c>
    </row>
    <row r="54" spans="1:50" s="64" customFormat="1" x14ac:dyDescent="0.2">
      <c r="A54" s="49" t="s">
        <v>67</v>
      </c>
      <c r="B54" s="50" t="s">
        <v>134</v>
      </c>
      <c r="C54" s="51">
        <v>320</v>
      </c>
      <c r="D54" s="44">
        <f t="shared" si="31"/>
        <v>13977.3</v>
      </c>
      <c r="E54" s="43">
        <f>RCF!C$43</f>
        <v>43.679000000000002</v>
      </c>
      <c r="F54" s="44">
        <f t="shared" si="39"/>
        <v>4020.1</v>
      </c>
      <c r="G54" s="127">
        <f>RCF!C$5</f>
        <v>12.563000000000001</v>
      </c>
      <c r="H54" s="44">
        <f t="shared" si="40"/>
        <v>4020.2</v>
      </c>
      <c r="I54" s="127">
        <f t="shared" si="41"/>
        <v>12.563000000000001</v>
      </c>
      <c r="J54" s="118">
        <f t="shared" si="54"/>
        <v>4422.2</v>
      </c>
      <c r="K54" s="118">
        <f t="shared" si="54"/>
        <v>5427.2</v>
      </c>
      <c r="L54" s="118">
        <f t="shared" si="54"/>
        <v>6030.2</v>
      </c>
      <c r="M54" s="118">
        <f t="shared" si="54"/>
        <v>8040.3</v>
      </c>
      <c r="N54" s="118">
        <f t="shared" si="54"/>
        <v>8643.2999999999993</v>
      </c>
      <c r="O54" s="44">
        <f t="shared" si="42"/>
        <v>3945.6</v>
      </c>
      <c r="P54" s="127">
        <f>RCF!C$7</f>
        <v>12.33</v>
      </c>
      <c r="Q54" s="118">
        <f t="shared" si="55"/>
        <v>5129.2</v>
      </c>
      <c r="R54" s="118">
        <f t="shared" si="55"/>
        <v>5918.4</v>
      </c>
      <c r="S54" s="44">
        <f t="shared" si="43"/>
        <v>3903.6</v>
      </c>
      <c r="T54" s="127">
        <f>RCF!C$9</f>
        <v>12.199</v>
      </c>
      <c r="U54" s="44">
        <f t="shared" si="44"/>
        <v>3903.6</v>
      </c>
      <c r="V54" s="128">
        <f t="shared" si="45"/>
        <v>12.199</v>
      </c>
      <c r="W54" s="118">
        <f t="shared" si="56"/>
        <v>4293.8999999999996</v>
      </c>
      <c r="X54" s="118">
        <f t="shared" si="56"/>
        <v>5347.9</v>
      </c>
      <c r="Y54" s="118">
        <f t="shared" si="56"/>
        <v>6323.8</v>
      </c>
      <c r="Z54" s="118">
        <f t="shared" si="56"/>
        <v>5738.2</v>
      </c>
      <c r="AA54" s="118">
        <f t="shared" si="56"/>
        <v>8470.7999999999993</v>
      </c>
      <c r="AB54" s="118">
        <f t="shared" si="56"/>
        <v>11710.8</v>
      </c>
      <c r="AC54" s="44">
        <f t="shared" si="46"/>
        <v>3948.8</v>
      </c>
      <c r="AD54" s="128">
        <f>RCF!C$13</f>
        <v>12.34</v>
      </c>
      <c r="AE54" s="118">
        <f t="shared" si="57"/>
        <v>6515.5</v>
      </c>
      <c r="AF54" s="118">
        <f t="shared" si="57"/>
        <v>8292.5</v>
      </c>
      <c r="AG54" s="118">
        <f t="shared" si="57"/>
        <v>11846.4</v>
      </c>
      <c r="AH54" s="44">
        <f t="shared" si="47"/>
        <v>3987.2</v>
      </c>
      <c r="AI54" s="128">
        <f>RCF!C$31</f>
        <v>12.46</v>
      </c>
      <c r="AJ54" s="44">
        <f t="shared" si="48"/>
        <v>0</v>
      </c>
      <c r="AK54" s="128">
        <v>0</v>
      </c>
      <c r="AL54" s="44">
        <f t="shared" si="49"/>
        <v>4104</v>
      </c>
      <c r="AM54" s="128">
        <f>RCF!C$33</f>
        <v>12.824999999999999</v>
      </c>
      <c r="AN54" s="118">
        <f t="shared" si="37"/>
        <v>6156</v>
      </c>
      <c r="AO54" s="44">
        <f t="shared" si="50"/>
        <v>4134.3999999999996</v>
      </c>
      <c r="AP54" s="128">
        <f>RCF!C$35</f>
        <v>12.92</v>
      </c>
      <c r="AQ54" s="118">
        <f t="shared" si="58"/>
        <v>4961.2</v>
      </c>
      <c r="AR54" s="118">
        <f t="shared" si="58"/>
        <v>5581.4</v>
      </c>
      <c r="AS54" s="44">
        <f t="shared" si="51"/>
        <v>4195.2</v>
      </c>
      <c r="AT54" s="128">
        <f>RCF!C$37</f>
        <v>13.11</v>
      </c>
      <c r="AU54" s="44">
        <f t="shared" si="52"/>
        <v>4112</v>
      </c>
      <c r="AV54" s="128">
        <f>RCF!C$39</f>
        <v>12.85</v>
      </c>
      <c r="AW54" s="44">
        <f t="shared" si="53"/>
        <v>4058.2</v>
      </c>
      <c r="AX54" s="128">
        <f>RCF!C$41</f>
        <v>12.682</v>
      </c>
    </row>
    <row r="55" spans="1:50" s="64" customFormat="1" x14ac:dyDescent="0.2">
      <c r="A55" s="49" t="s">
        <v>66</v>
      </c>
      <c r="B55" s="50" t="s">
        <v>135</v>
      </c>
      <c r="C55" s="51">
        <v>96</v>
      </c>
      <c r="D55" s="44">
        <f t="shared" si="31"/>
        <v>4193.2</v>
      </c>
      <c r="E55" s="43">
        <f>RCF!C$43</f>
        <v>43.679000000000002</v>
      </c>
      <c r="F55" s="44">
        <f t="shared" si="39"/>
        <v>1206</v>
      </c>
      <c r="G55" s="127">
        <f>RCF!C$5</f>
        <v>12.563000000000001</v>
      </c>
      <c r="H55" s="44">
        <f t="shared" si="40"/>
        <v>1206</v>
      </c>
      <c r="I55" s="127">
        <f t="shared" si="41"/>
        <v>12.563000000000001</v>
      </c>
      <c r="J55" s="118">
        <f t="shared" si="54"/>
        <v>1326.7</v>
      </c>
      <c r="K55" s="118">
        <f t="shared" si="54"/>
        <v>1628.2</v>
      </c>
      <c r="L55" s="118">
        <f t="shared" si="54"/>
        <v>1809.1</v>
      </c>
      <c r="M55" s="118">
        <f t="shared" si="54"/>
        <v>2412.1</v>
      </c>
      <c r="N55" s="118">
        <f t="shared" si="54"/>
        <v>2593</v>
      </c>
      <c r="O55" s="44">
        <f t="shared" si="42"/>
        <v>1183.5999999999999</v>
      </c>
      <c r="P55" s="127">
        <f>RCF!C$7</f>
        <v>12.33</v>
      </c>
      <c r="Q55" s="118">
        <f t="shared" si="55"/>
        <v>1538.6</v>
      </c>
      <c r="R55" s="118">
        <f t="shared" si="55"/>
        <v>1775.4</v>
      </c>
      <c r="S55" s="44">
        <f t="shared" si="43"/>
        <v>1171.0999999999999</v>
      </c>
      <c r="T55" s="127">
        <f>RCF!C$9</f>
        <v>12.199</v>
      </c>
      <c r="U55" s="44">
        <f t="shared" si="44"/>
        <v>1171.0999999999999</v>
      </c>
      <c r="V55" s="128">
        <f t="shared" si="45"/>
        <v>12.199</v>
      </c>
      <c r="W55" s="118">
        <f t="shared" si="56"/>
        <v>1288.2</v>
      </c>
      <c r="X55" s="118">
        <f t="shared" si="56"/>
        <v>1604.4</v>
      </c>
      <c r="Y55" s="118">
        <f t="shared" si="56"/>
        <v>1897.1</v>
      </c>
      <c r="Z55" s="118">
        <f t="shared" si="56"/>
        <v>1721.5</v>
      </c>
      <c r="AA55" s="118">
        <f t="shared" si="56"/>
        <v>2541.1999999999998</v>
      </c>
      <c r="AB55" s="118">
        <f t="shared" si="56"/>
        <v>3513.3</v>
      </c>
      <c r="AC55" s="44">
        <f t="shared" si="46"/>
        <v>1184.5999999999999</v>
      </c>
      <c r="AD55" s="128">
        <f>RCF!C$13</f>
        <v>12.34</v>
      </c>
      <c r="AE55" s="118">
        <f t="shared" si="57"/>
        <v>1954.6</v>
      </c>
      <c r="AF55" s="118">
        <f t="shared" si="57"/>
        <v>2487.6999999999998</v>
      </c>
      <c r="AG55" s="118">
        <f t="shared" si="57"/>
        <v>3553.8</v>
      </c>
      <c r="AH55" s="44">
        <f t="shared" si="47"/>
        <v>1196.0999999999999</v>
      </c>
      <c r="AI55" s="128">
        <f>RCF!C$31</f>
        <v>12.46</v>
      </c>
      <c r="AJ55" s="44">
        <f t="shared" si="48"/>
        <v>0</v>
      </c>
      <c r="AK55" s="128">
        <v>0</v>
      </c>
      <c r="AL55" s="44">
        <f t="shared" si="49"/>
        <v>1231.2</v>
      </c>
      <c r="AM55" s="128">
        <f>RCF!C$33</f>
        <v>12.824999999999999</v>
      </c>
      <c r="AN55" s="118">
        <f t="shared" si="37"/>
        <v>1846.8</v>
      </c>
      <c r="AO55" s="44">
        <f t="shared" si="50"/>
        <v>1240.3</v>
      </c>
      <c r="AP55" s="128">
        <f>RCF!C$35</f>
        <v>12.92</v>
      </c>
      <c r="AQ55" s="118">
        <f t="shared" si="58"/>
        <v>1488.3</v>
      </c>
      <c r="AR55" s="118">
        <f t="shared" si="58"/>
        <v>1674.4</v>
      </c>
      <c r="AS55" s="44">
        <f t="shared" si="51"/>
        <v>1258.5</v>
      </c>
      <c r="AT55" s="128">
        <f>RCF!C$37</f>
        <v>13.11</v>
      </c>
      <c r="AU55" s="44">
        <f t="shared" si="52"/>
        <v>1233.5999999999999</v>
      </c>
      <c r="AV55" s="128">
        <f>RCF!C$39</f>
        <v>12.85</v>
      </c>
      <c r="AW55" s="44">
        <f t="shared" si="53"/>
        <v>1217.4000000000001</v>
      </c>
      <c r="AX55" s="128">
        <f>RCF!C$41</f>
        <v>12.682</v>
      </c>
    </row>
    <row r="56" spans="1:50" s="64" customFormat="1" x14ac:dyDescent="0.2">
      <c r="A56" s="49" t="s">
        <v>100</v>
      </c>
      <c r="B56" s="50" t="s">
        <v>136</v>
      </c>
      <c r="C56" s="51">
        <v>96</v>
      </c>
      <c r="D56" s="44">
        <f t="shared" si="31"/>
        <v>4193.2</v>
      </c>
      <c r="E56" s="43">
        <f>RCF!C$43</f>
        <v>43.679000000000002</v>
      </c>
      <c r="F56" s="44">
        <f t="shared" si="39"/>
        <v>1206</v>
      </c>
      <c r="G56" s="127">
        <f>RCF!C$5</f>
        <v>12.563000000000001</v>
      </c>
      <c r="H56" s="44">
        <f t="shared" si="40"/>
        <v>1206</v>
      </c>
      <c r="I56" s="127">
        <f t="shared" si="41"/>
        <v>12.563000000000001</v>
      </c>
      <c r="J56" s="118">
        <f t="shared" si="54"/>
        <v>1326.7</v>
      </c>
      <c r="K56" s="118">
        <f t="shared" si="54"/>
        <v>1628.2</v>
      </c>
      <c r="L56" s="118">
        <f t="shared" si="54"/>
        <v>1809.1</v>
      </c>
      <c r="M56" s="118">
        <f t="shared" si="54"/>
        <v>2412.1</v>
      </c>
      <c r="N56" s="118">
        <f t="shared" si="54"/>
        <v>2593</v>
      </c>
      <c r="O56" s="44">
        <f t="shared" si="42"/>
        <v>1183.5999999999999</v>
      </c>
      <c r="P56" s="127">
        <f>RCF!C$7</f>
        <v>12.33</v>
      </c>
      <c r="Q56" s="118">
        <f t="shared" si="55"/>
        <v>1538.6</v>
      </c>
      <c r="R56" s="118">
        <f t="shared" si="55"/>
        <v>1775.4</v>
      </c>
      <c r="S56" s="44">
        <f t="shared" si="43"/>
        <v>1171.0999999999999</v>
      </c>
      <c r="T56" s="127">
        <f>RCF!C$9</f>
        <v>12.199</v>
      </c>
      <c r="U56" s="44">
        <f t="shared" si="44"/>
        <v>1171.0999999999999</v>
      </c>
      <c r="V56" s="128">
        <f t="shared" si="45"/>
        <v>12.199</v>
      </c>
      <c r="W56" s="118">
        <f t="shared" si="56"/>
        <v>1288.2</v>
      </c>
      <c r="X56" s="118">
        <f t="shared" si="56"/>
        <v>1604.4</v>
      </c>
      <c r="Y56" s="118">
        <f t="shared" si="56"/>
        <v>1897.1</v>
      </c>
      <c r="Z56" s="118">
        <f t="shared" si="56"/>
        <v>1721.5</v>
      </c>
      <c r="AA56" s="118">
        <f t="shared" si="56"/>
        <v>2541.1999999999998</v>
      </c>
      <c r="AB56" s="118">
        <f t="shared" si="56"/>
        <v>3513.3</v>
      </c>
      <c r="AC56" s="44">
        <f t="shared" si="46"/>
        <v>1184.5999999999999</v>
      </c>
      <c r="AD56" s="128">
        <f>RCF!C$13</f>
        <v>12.34</v>
      </c>
      <c r="AE56" s="118">
        <f t="shared" si="57"/>
        <v>1954.6</v>
      </c>
      <c r="AF56" s="118">
        <f t="shared" si="57"/>
        <v>2487.6999999999998</v>
      </c>
      <c r="AG56" s="118">
        <f t="shared" si="57"/>
        <v>3553.8</v>
      </c>
      <c r="AH56" s="44">
        <f t="shared" si="47"/>
        <v>1196.0999999999999</v>
      </c>
      <c r="AI56" s="128">
        <f>RCF!C$31</f>
        <v>12.46</v>
      </c>
      <c r="AJ56" s="44">
        <f t="shared" si="48"/>
        <v>0</v>
      </c>
      <c r="AK56" s="128">
        <v>0</v>
      </c>
      <c r="AL56" s="44">
        <f t="shared" si="49"/>
        <v>1231.2</v>
      </c>
      <c r="AM56" s="128">
        <f>RCF!C$33</f>
        <v>12.824999999999999</v>
      </c>
      <c r="AN56" s="118">
        <f t="shared" si="37"/>
        <v>1846.8</v>
      </c>
      <c r="AO56" s="44">
        <f t="shared" si="50"/>
        <v>1240.3</v>
      </c>
      <c r="AP56" s="128">
        <f>RCF!C$35</f>
        <v>12.92</v>
      </c>
      <c r="AQ56" s="118">
        <f t="shared" si="58"/>
        <v>1488.3</v>
      </c>
      <c r="AR56" s="118">
        <f t="shared" si="58"/>
        <v>1674.4</v>
      </c>
      <c r="AS56" s="44">
        <f t="shared" si="51"/>
        <v>1258.5</v>
      </c>
      <c r="AT56" s="128">
        <f>RCF!C$37</f>
        <v>13.11</v>
      </c>
      <c r="AU56" s="44">
        <f t="shared" si="52"/>
        <v>1233.5999999999999</v>
      </c>
      <c r="AV56" s="128">
        <f>RCF!C$39</f>
        <v>12.85</v>
      </c>
      <c r="AW56" s="44">
        <f t="shared" si="53"/>
        <v>1217.4000000000001</v>
      </c>
      <c r="AX56" s="128">
        <f>RCF!C$41</f>
        <v>12.682</v>
      </c>
    </row>
    <row r="57" spans="1:50" s="64" customFormat="1" x14ac:dyDescent="0.2">
      <c r="A57" s="49" t="s">
        <v>71</v>
      </c>
      <c r="B57" s="50" t="s">
        <v>137</v>
      </c>
      <c r="C57" s="51">
        <v>200</v>
      </c>
      <c r="D57" s="44">
        <f t="shared" si="31"/>
        <v>8735.7999999999993</v>
      </c>
      <c r="E57" s="43">
        <f>RCF!C$43</f>
        <v>43.679000000000002</v>
      </c>
      <c r="F57" s="44">
        <f t="shared" si="39"/>
        <v>2512.6</v>
      </c>
      <c r="G57" s="127">
        <f>RCF!C$5</f>
        <v>12.563000000000001</v>
      </c>
      <c r="H57" s="44">
        <f t="shared" si="40"/>
        <v>2512.6</v>
      </c>
      <c r="I57" s="127">
        <f t="shared" si="41"/>
        <v>12.563000000000001</v>
      </c>
      <c r="J57" s="118">
        <f t="shared" si="54"/>
        <v>2763.9</v>
      </c>
      <c r="K57" s="118">
        <f t="shared" si="54"/>
        <v>3392</v>
      </c>
      <c r="L57" s="118">
        <f t="shared" si="54"/>
        <v>3768.9</v>
      </c>
      <c r="M57" s="118">
        <f t="shared" si="54"/>
        <v>5025.2</v>
      </c>
      <c r="N57" s="118">
        <f t="shared" si="54"/>
        <v>5402.1</v>
      </c>
      <c r="O57" s="44">
        <f t="shared" si="42"/>
        <v>2466</v>
      </c>
      <c r="P57" s="127">
        <f>RCF!C$7</f>
        <v>12.33</v>
      </c>
      <c r="Q57" s="118">
        <f t="shared" si="55"/>
        <v>3205.8</v>
      </c>
      <c r="R57" s="118">
        <f t="shared" si="55"/>
        <v>3699</v>
      </c>
      <c r="S57" s="44">
        <f t="shared" si="43"/>
        <v>2439.8000000000002</v>
      </c>
      <c r="T57" s="127">
        <f>RCF!C$9</f>
        <v>12.199</v>
      </c>
      <c r="U57" s="44">
        <f t="shared" si="44"/>
        <v>2439.8000000000002</v>
      </c>
      <c r="V57" s="128">
        <f t="shared" si="45"/>
        <v>12.199</v>
      </c>
      <c r="W57" s="118">
        <f t="shared" si="56"/>
        <v>2683.7</v>
      </c>
      <c r="X57" s="118">
        <f t="shared" si="56"/>
        <v>3342.5</v>
      </c>
      <c r="Y57" s="118">
        <f t="shared" si="56"/>
        <v>3952.4</v>
      </c>
      <c r="Z57" s="118">
        <f t="shared" si="56"/>
        <v>3586.5</v>
      </c>
      <c r="AA57" s="118">
        <f t="shared" si="56"/>
        <v>5294.3</v>
      </c>
      <c r="AB57" s="118">
        <f t="shared" si="56"/>
        <v>7319.4</v>
      </c>
      <c r="AC57" s="44">
        <f t="shared" si="46"/>
        <v>2468</v>
      </c>
      <c r="AD57" s="128">
        <f>RCF!C$13</f>
        <v>12.34</v>
      </c>
      <c r="AE57" s="118">
        <f t="shared" si="57"/>
        <v>4072.2</v>
      </c>
      <c r="AF57" s="118">
        <f t="shared" si="57"/>
        <v>5182.8</v>
      </c>
      <c r="AG57" s="118">
        <f t="shared" si="57"/>
        <v>7404</v>
      </c>
      <c r="AH57" s="44">
        <f t="shared" si="47"/>
        <v>2492</v>
      </c>
      <c r="AI57" s="128">
        <f>RCF!C$31</f>
        <v>12.46</v>
      </c>
      <c r="AJ57" s="44">
        <f t="shared" si="48"/>
        <v>0</v>
      </c>
      <c r="AK57" s="128">
        <v>0</v>
      </c>
      <c r="AL57" s="44">
        <f t="shared" si="49"/>
        <v>2565</v>
      </c>
      <c r="AM57" s="128">
        <f>RCF!C$33</f>
        <v>12.824999999999999</v>
      </c>
      <c r="AN57" s="118">
        <f t="shared" si="37"/>
        <v>3847.5</v>
      </c>
      <c r="AO57" s="44">
        <f t="shared" si="50"/>
        <v>2584</v>
      </c>
      <c r="AP57" s="128">
        <f>RCF!C$35</f>
        <v>12.92</v>
      </c>
      <c r="AQ57" s="118">
        <f t="shared" si="58"/>
        <v>3100.8</v>
      </c>
      <c r="AR57" s="118">
        <f t="shared" si="58"/>
        <v>3488.4</v>
      </c>
      <c r="AS57" s="44">
        <f t="shared" si="51"/>
        <v>2622</v>
      </c>
      <c r="AT57" s="128">
        <f>RCF!C$37</f>
        <v>13.11</v>
      </c>
      <c r="AU57" s="44">
        <f t="shared" si="52"/>
        <v>2570</v>
      </c>
      <c r="AV57" s="128">
        <f>RCF!C$39</f>
        <v>12.85</v>
      </c>
      <c r="AW57" s="44">
        <f t="shared" si="53"/>
        <v>2536.4</v>
      </c>
      <c r="AX57" s="128">
        <f>RCF!C$41</f>
        <v>12.682</v>
      </c>
    </row>
    <row r="58" spans="1:50" s="64" customFormat="1" ht="25.5" x14ac:dyDescent="0.2">
      <c r="A58" s="49" t="s">
        <v>70</v>
      </c>
      <c r="B58" s="50" t="s">
        <v>138</v>
      </c>
      <c r="C58" s="51">
        <v>96</v>
      </c>
      <c r="D58" s="44">
        <f t="shared" si="31"/>
        <v>4193.2</v>
      </c>
      <c r="E58" s="43">
        <f>RCF!C$43</f>
        <v>43.679000000000002</v>
      </c>
      <c r="F58" s="44">
        <f t="shared" si="39"/>
        <v>1206</v>
      </c>
      <c r="G58" s="127">
        <f>RCF!C$5</f>
        <v>12.563000000000001</v>
      </c>
      <c r="H58" s="44">
        <f t="shared" si="40"/>
        <v>1206</v>
      </c>
      <c r="I58" s="127">
        <f t="shared" si="41"/>
        <v>12.563000000000001</v>
      </c>
      <c r="J58" s="118">
        <f t="shared" si="54"/>
        <v>1326.7</v>
      </c>
      <c r="K58" s="118">
        <f t="shared" si="54"/>
        <v>1628.2</v>
      </c>
      <c r="L58" s="118">
        <f t="shared" si="54"/>
        <v>1809.1</v>
      </c>
      <c r="M58" s="118">
        <f t="shared" si="54"/>
        <v>2412.1</v>
      </c>
      <c r="N58" s="118">
        <f t="shared" si="54"/>
        <v>2593</v>
      </c>
      <c r="O58" s="44">
        <f t="shared" si="42"/>
        <v>1183.5999999999999</v>
      </c>
      <c r="P58" s="127">
        <f>RCF!C$7</f>
        <v>12.33</v>
      </c>
      <c r="Q58" s="118">
        <f t="shared" si="55"/>
        <v>1538.6</v>
      </c>
      <c r="R58" s="118">
        <f t="shared" si="55"/>
        <v>1775.4</v>
      </c>
      <c r="S58" s="44">
        <f t="shared" si="43"/>
        <v>1171.0999999999999</v>
      </c>
      <c r="T58" s="127">
        <f>RCF!C$9</f>
        <v>12.199</v>
      </c>
      <c r="U58" s="44">
        <f t="shared" si="44"/>
        <v>1171.0999999999999</v>
      </c>
      <c r="V58" s="128">
        <f t="shared" si="45"/>
        <v>12.199</v>
      </c>
      <c r="W58" s="118">
        <f t="shared" si="56"/>
        <v>1288.2</v>
      </c>
      <c r="X58" s="118">
        <f t="shared" si="56"/>
        <v>1604.4</v>
      </c>
      <c r="Y58" s="118">
        <f t="shared" si="56"/>
        <v>1897.1</v>
      </c>
      <c r="Z58" s="118">
        <f t="shared" si="56"/>
        <v>1721.5</v>
      </c>
      <c r="AA58" s="118">
        <f t="shared" si="56"/>
        <v>2541.1999999999998</v>
      </c>
      <c r="AB58" s="118">
        <f t="shared" si="56"/>
        <v>3513.3</v>
      </c>
      <c r="AC58" s="44">
        <f t="shared" si="46"/>
        <v>1184.5999999999999</v>
      </c>
      <c r="AD58" s="128">
        <f>RCF!C$13</f>
        <v>12.34</v>
      </c>
      <c r="AE58" s="118">
        <f t="shared" si="57"/>
        <v>1954.6</v>
      </c>
      <c r="AF58" s="118">
        <f t="shared" si="57"/>
        <v>2487.6999999999998</v>
      </c>
      <c r="AG58" s="118">
        <f t="shared" si="57"/>
        <v>3553.8</v>
      </c>
      <c r="AH58" s="44">
        <f t="shared" si="47"/>
        <v>1196.0999999999999</v>
      </c>
      <c r="AI58" s="128">
        <f>RCF!C$31</f>
        <v>12.46</v>
      </c>
      <c r="AJ58" s="44">
        <f t="shared" si="48"/>
        <v>0</v>
      </c>
      <c r="AK58" s="128">
        <v>0</v>
      </c>
      <c r="AL58" s="44">
        <f t="shared" si="49"/>
        <v>1231.2</v>
      </c>
      <c r="AM58" s="128">
        <f>RCF!C$33</f>
        <v>12.824999999999999</v>
      </c>
      <c r="AN58" s="118">
        <f t="shared" si="37"/>
        <v>1846.8</v>
      </c>
      <c r="AO58" s="44">
        <f t="shared" si="50"/>
        <v>1240.3</v>
      </c>
      <c r="AP58" s="128">
        <f>RCF!C$35</f>
        <v>12.92</v>
      </c>
      <c r="AQ58" s="118">
        <f t="shared" si="58"/>
        <v>1488.3</v>
      </c>
      <c r="AR58" s="118">
        <f t="shared" si="58"/>
        <v>1674.4</v>
      </c>
      <c r="AS58" s="44">
        <f t="shared" si="51"/>
        <v>1258.5</v>
      </c>
      <c r="AT58" s="128">
        <f>RCF!C$37</f>
        <v>13.11</v>
      </c>
      <c r="AU58" s="44">
        <f t="shared" si="52"/>
        <v>1233.5999999999999</v>
      </c>
      <c r="AV58" s="128">
        <f>RCF!C$39</f>
        <v>12.85</v>
      </c>
      <c r="AW58" s="44">
        <f t="shared" si="53"/>
        <v>1217.4000000000001</v>
      </c>
      <c r="AX58" s="128">
        <f>RCF!C$41</f>
        <v>12.682</v>
      </c>
    </row>
    <row r="59" spans="1:50" s="64" customFormat="1" x14ac:dyDescent="0.2">
      <c r="A59" s="49" t="s">
        <v>59</v>
      </c>
      <c r="B59" s="50" t="s">
        <v>139</v>
      </c>
      <c r="C59" s="51">
        <v>160</v>
      </c>
      <c r="D59" s="44">
        <f t="shared" si="31"/>
        <v>6988.6</v>
      </c>
      <c r="E59" s="43">
        <f>RCF!C$43</f>
        <v>43.679000000000002</v>
      </c>
      <c r="F59" s="44">
        <f t="shared" si="39"/>
        <v>2010</v>
      </c>
      <c r="G59" s="127">
        <f>RCF!C$5</f>
        <v>12.563000000000001</v>
      </c>
      <c r="H59" s="44">
        <f t="shared" si="40"/>
        <v>2010.1</v>
      </c>
      <c r="I59" s="127">
        <f t="shared" si="41"/>
        <v>12.563000000000001</v>
      </c>
      <c r="J59" s="118">
        <f t="shared" si="54"/>
        <v>2211.1</v>
      </c>
      <c r="K59" s="118">
        <f t="shared" si="54"/>
        <v>2713.6</v>
      </c>
      <c r="L59" s="118">
        <f t="shared" si="54"/>
        <v>3015.1</v>
      </c>
      <c r="M59" s="118">
        <f t="shared" si="54"/>
        <v>4020.2</v>
      </c>
      <c r="N59" s="118">
        <f t="shared" si="54"/>
        <v>4321.7</v>
      </c>
      <c r="O59" s="44">
        <f t="shared" si="42"/>
        <v>1972.8</v>
      </c>
      <c r="P59" s="127">
        <f>RCF!C$7</f>
        <v>12.33</v>
      </c>
      <c r="Q59" s="118">
        <f t="shared" si="55"/>
        <v>2564.6</v>
      </c>
      <c r="R59" s="118">
        <f t="shared" si="55"/>
        <v>2959.2</v>
      </c>
      <c r="S59" s="44">
        <f t="shared" si="43"/>
        <v>1951.8</v>
      </c>
      <c r="T59" s="127">
        <f>RCF!C$9</f>
        <v>12.199</v>
      </c>
      <c r="U59" s="44">
        <f t="shared" si="44"/>
        <v>1951.8</v>
      </c>
      <c r="V59" s="128">
        <f t="shared" si="45"/>
        <v>12.199</v>
      </c>
      <c r="W59" s="118">
        <f t="shared" si="56"/>
        <v>2146.9</v>
      </c>
      <c r="X59" s="118">
        <f t="shared" si="56"/>
        <v>2673.9</v>
      </c>
      <c r="Y59" s="118">
        <f t="shared" si="56"/>
        <v>3161.9</v>
      </c>
      <c r="Z59" s="118">
        <f t="shared" si="56"/>
        <v>2869.1</v>
      </c>
      <c r="AA59" s="118">
        <f t="shared" si="56"/>
        <v>4235.3999999999996</v>
      </c>
      <c r="AB59" s="118">
        <f t="shared" si="56"/>
        <v>5855.4</v>
      </c>
      <c r="AC59" s="44">
        <f t="shared" si="46"/>
        <v>1974.4</v>
      </c>
      <c r="AD59" s="128">
        <f>RCF!C$13</f>
        <v>12.34</v>
      </c>
      <c r="AE59" s="118">
        <f t="shared" si="57"/>
        <v>3257.8</v>
      </c>
      <c r="AF59" s="118">
        <f t="shared" si="57"/>
        <v>4146.2</v>
      </c>
      <c r="AG59" s="118">
        <f t="shared" si="57"/>
        <v>5923.2</v>
      </c>
      <c r="AH59" s="44">
        <f t="shared" si="47"/>
        <v>1993.6</v>
      </c>
      <c r="AI59" s="128">
        <f>RCF!C$31</f>
        <v>12.46</v>
      </c>
      <c r="AJ59" s="44">
        <f t="shared" si="48"/>
        <v>0</v>
      </c>
      <c r="AK59" s="128">
        <v>0</v>
      </c>
      <c r="AL59" s="44">
        <f t="shared" si="49"/>
        <v>2052</v>
      </c>
      <c r="AM59" s="128">
        <f>RCF!C$33</f>
        <v>12.824999999999999</v>
      </c>
      <c r="AN59" s="118">
        <f t="shared" si="37"/>
        <v>3078</v>
      </c>
      <c r="AO59" s="44">
        <f t="shared" si="50"/>
        <v>2067.1999999999998</v>
      </c>
      <c r="AP59" s="128">
        <f>RCF!C$35</f>
        <v>12.92</v>
      </c>
      <c r="AQ59" s="118">
        <f t="shared" si="58"/>
        <v>2480.6</v>
      </c>
      <c r="AR59" s="118">
        <f t="shared" si="58"/>
        <v>2790.7</v>
      </c>
      <c r="AS59" s="44">
        <f t="shared" si="51"/>
        <v>2097.6</v>
      </c>
      <c r="AT59" s="128">
        <f>RCF!C$37</f>
        <v>13.11</v>
      </c>
      <c r="AU59" s="44">
        <f t="shared" si="52"/>
        <v>2056</v>
      </c>
      <c r="AV59" s="128">
        <f>RCF!C$39</f>
        <v>12.85</v>
      </c>
      <c r="AW59" s="44">
        <f t="shared" si="53"/>
        <v>2029.1</v>
      </c>
      <c r="AX59" s="128">
        <f>RCF!C$41</f>
        <v>12.682</v>
      </c>
    </row>
    <row r="60" spans="1:50" s="64" customFormat="1" x14ac:dyDescent="0.2">
      <c r="A60" s="49" t="s">
        <v>51</v>
      </c>
      <c r="B60" s="50" t="s">
        <v>140</v>
      </c>
      <c r="C60" s="51">
        <v>203.7</v>
      </c>
      <c r="D60" s="44">
        <f t="shared" si="31"/>
        <v>8897.4</v>
      </c>
      <c r="E60" s="43">
        <f>RCF!C$43</f>
        <v>43.679000000000002</v>
      </c>
      <c r="F60" s="44">
        <f t="shared" si="39"/>
        <v>2559</v>
      </c>
      <c r="G60" s="127">
        <f>RCF!C$5</f>
        <v>12.563000000000001</v>
      </c>
      <c r="H60" s="44">
        <f t="shared" si="40"/>
        <v>2559.1</v>
      </c>
      <c r="I60" s="127">
        <f t="shared" si="41"/>
        <v>12.563000000000001</v>
      </c>
      <c r="J60" s="118">
        <f t="shared" si="54"/>
        <v>2815</v>
      </c>
      <c r="K60" s="118">
        <f t="shared" si="54"/>
        <v>3454.8</v>
      </c>
      <c r="L60" s="118">
        <f t="shared" si="54"/>
        <v>3838.6</v>
      </c>
      <c r="M60" s="118">
        <f t="shared" si="54"/>
        <v>5118.2</v>
      </c>
      <c r="N60" s="118">
        <f t="shared" si="54"/>
        <v>5502</v>
      </c>
      <c r="O60" s="44">
        <f t="shared" si="42"/>
        <v>2511.6</v>
      </c>
      <c r="P60" s="127">
        <f>RCF!C$7</f>
        <v>12.33</v>
      </c>
      <c r="Q60" s="118">
        <f t="shared" si="55"/>
        <v>3265</v>
      </c>
      <c r="R60" s="118">
        <f t="shared" si="55"/>
        <v>3767.4</v>
      </c>
      <c r="S60" s="44">
        <f t="shared" si="43"/>
        <v>2484.9</v>
      </c>
      <c r="T60" s="127">
        <f>RCF!C$9</f>
        <v>12.199</v>
      </c>
      <c r="U60" s="44">
        <f t="shared" si="44"/>
        <v>2484.9</v>
      </c>
      <c r="V60" s="128">
        <f t="shared" si="45"/>
        <v>12.199</v>
      </c>
      <c r="W60" s="118">
        <f t="shared" si="56"/>
        <v>2733.3</v>
      </c>
      <c r="X60" s="118">
        <f t="shared" si="56"/>
        <v>3404.3</v>
      </c>
      <c r="Y60" s="118">
        <f t="shared" si="56"/>
        <v>4025.5</v>
      </c>
      <c r="Z60" s="118">
        <f t="shared" si="56"/>
        <v>3652.8</v>
      </c>
      <c r="AA60" s="118">
        <f t="shared" si="56"/>
        <v>5392.2</v>
      </c>
      <c r="AB60" s="118">
        <f t="shared" si="56"/>
        <v>7454.7</v>
      </c>
      <c r="AC60" s="44">
        <f t="shared" si="46"/>
        <v>2513.6</v>
      </c>
      <c r="AD60" s="128">
        <f>RCF!C$13</f>
        <v>12.34</v>
      </c>
      <c r="AE60" s="118">
        <f t="shared" si="57"/>
        <v>4147.3999999999996</v>
      </c>
      <c r="AF60" s="118">
        <f t="shared" si="57"/>
        <v>5278.6</v>
      </c>
      <c r="AG60" s="118">
        <f t="shared" si="57"/>
        <v>7540.8</v>
      </c>
      <c r="AH60" s="44">
        <f t="shared" si="47"/>
        <v>2538.1</v>
      </c>
      <c r="AI60" s="128">
        <f>RCF!C$31</f>
        <v>12.46</v>
      </c>
      <c r="AJ60" s="44">
        <f t="shared" si="48"/>
        <v>0</v>
      </c>
      <c r="AK60" s="128">
        <v>0</v>
      </c>
      <c r="AL60" s="44">
        <f t="shared" si="49"/>
        <v>2612.4</v>
      </c>
      <c r="AM60" s="128">
        <f>RCF!C$33</f>
        <v>12.824999999999999</v>
      </c>
      <c r="AN60" s="118">
        <f t="shared" si="37"/>
        <v>3918.6</v>
      </c>
      <c r="AO60" s="44">
        <f t="shared" si="50"/>
        <v>2631.8</v>
      </c>
      <c r="AP60" s="128">
        <f>RCF!C$35</f>
        <v>12.92</v>
      </c>
      <c r="AQ60" s="118">
        <f t="shared" si="58"/>
        <v>3158.1</v>
      </c>
      <c r="AR60" s="118">
        <f t="shared" si="58"/>
        <v>3552.9</v>
      </c>
      <c r="AS60" s="44">
        <f t="shared" si="51"/>
        <v>2670.5</v>
      </c>
      <c r="AT60" s="128">
        <f>RCF!C$37</f>
        <v>13.11</v>
      </c>
      <c r="AU60" s="44">
        <f t="shared" si="52"/>
        <v>2617.5</v>
      </c>
      <c r="AV60" s="128">
        <f>RCF!C$39</f>
        <v>12.85</v>
      </c>
      <c r="AW60" s="44">
        <f t="shared" si="53"/>
        <v>2583.3000000000002</v>
      </c>
      <c r="AX60" s="128">
        <f>RCF!C$41</f>
        <v>12.682</v>
      </c>
    </row>
    <row r="61" spans="1:50" s="64" customFormat="1" x14ac:dyDescent="0.2">
      <c r="A61" s="49" t="s">
        <v>99</v>
      </c>
      <c r="B61" s="50" t="s">
        <v>141</v>
      </c>
      <c r="C61" s="51">
        <v>128</v>
      </c>
      <c r="D61" s="44">
        <f t="shared" si="31"/>
        <v>5590.9</v>
      </c>
      <c r="E61" s="43">
        <f>RCF!C$43</f>
        <v>43.679000000000002</v>
      </c>
      <c r="F61" s="44">
        <f t="shared" si="39"/>
        <v>1608</v>
      </c>
      <c r="G61" s="127">
        <f>RCF!C$5</f>
        <v>12.563000000000001</v>
      </c>
      <c r="H61" s="44">
        <f t="shared" si="40"/>
        <v>1608.1</v>
      </c>
      <c r="I61" s="127">
        <f t="shared" si="41"/>
        <v>12.563000000000001</v>
      </c>
      <c r="J61" s="118">
        <f t="shared" si="54"/>
        <v>1768.9</v>
      </c>
      <c r="K61" s="118">
        <f t="shared" si="54"/>
        <v>2170.9</v>
      </c>
      <c r="L61" s="118">
        <f t="shared" si="54"/>
        <v>2412.1</v>
      </c>
      <c r="M61" s="118">
        <f t="shared" si="54"/>
        <v>3216.1</v>
      </c>
      <c r="N61" s="118">
        <f t="shared" si="54"/>
        <v>3457.3</v>
      </c>
      <c r="O61" s="44">
        <f t="shared" si="42"/>
        <v>1578.2</v>
      </c>
      <c r="P61" s="127">
        <f>RCF!C$7</f>
        <v>12.33</v>
      </c>
      <c r="Q61" s="118">
        <f t="shared" si="55"/>
        <v>2051.6</v>
      </c>
      <c r="R61" s="118">
        <f t="shared" si="55"/>
        <v>2367.3000000000002</v>
      </c>
      <c r="S61" s="44">
        <f t="shared" si="43"/>
        <v>1561.4</v>
      </c>
      <c r="T61" s="127">
        <f>RCF!C$9</f>
        <v>12.199</v>
      </c>
      <c r="U61" s="44">
        <f t="shared" si="44"/>
        <v>1561.4</v>
      </c>
      <c r="V61" s="128">
        <f t="shared" si="45"/>
        <v>12.199</v>
      </c>
      <c r="W61" s="118">
        <f t="shared" si="56"/>
        <v>1717.5</v>
      </c>
      <c r="X61" s="118">
        <f t="shared" si="56"/>
        <v>2139.1</v>
      </c>
      <c r="Y61" s="118">
        <f t="shared" si="56"/>
        <v>2529.4</v>
      </c>
      <c r="Z61" s="118">
        <f t="shared" si="56"/>
        <v>2295.1999999999998</v>
      </c>
      <c r="AA61" s="118">
        <f t="shared" si="56"/>
        <v>3388.2</v>
      </c>
      <c r="AB61" s="118">
        <f t="shared" si="56"/>
        <v>4684.2</v>
      </c>
      <c r="AC61" s="44">
        <f t="shared" si="46"/>
        <v>1579.5</v>
      </c>
      <c r="AD61" s="128">
        <f>RCF!C$13</f>
        <v>12.34</v>
      </c>
      <c r="AE61" s="118">
        <f t="shared" si="57"/>
        <v>2606.1999999999998</v>
      </c>
      <c r="AF61" s="118">
        <f t="shared" si="57"/>
        <v>3317</v>
      </c>
      <c r="AG61" s="118">
        <f t="shared" si="57"/>
        <v>4738.5</v>
      </c>
      <c r="AH61" s="44">
        <f t="shared" si="47"/>
        <v>1594.8</v>
      </c>
      <c r="AI61" s="128">
        <f>RCF!C$31</f>
        <v>12.46</v>
      </c>
      <c r="AJ61" s="44">
        <f t="shared" si="48"/>
        <v>0</v>
      </c>
      <c r="AK61" s="128">
        <v>0</v>
      </c>
      <c r="AL61" s="44">
        <f t="shared" si="49"/>
        <v>1641.6</v>
      </c>
      <c r="AM61" s="128">
        <f>RCF!C$33</f>
        <v>12.824999999999999</v>
      </c>
      <c r="AN61" s="118">
        <f t="shared" si="37"/>
        <v>2462.4</v>
      </c>
      <c r="AO61" s="44">
        <f t="shared" si="50"/>
        <v>1653.7</v>
      </c>
      <c r="AP61" s="128">
        <f>RCF!C$35</f>
        <v>12.92</v>
      </c>
      <c r="AQ61" s="118">
        <f t="shared" si="58"/>
        <v>1984.4</v>
      </c>
      <c r="AR61" s="118">
        <f t="shared" si="58"/>
        <v>2232.4</v>
      </c>
      <c r="AS61" s="44">
        <f t="shared" si="51"/>
        <v>1678</v>
      </c>
      <c r="AT61" s="128">
        <f>RCF!C$37</f>
        <v>13.11</v>
      </c>
      <c r="AU61" s="44">
        <f t="shared" si="52"/>
        <v>1644.8</v>
      </c>
      <c r="AV61" s="128">
        <f>RCF!C$39</f>
        <v>12.85</v>
      </c>
      <c r="AW61" s="44">
        <f t="shared" si="53"/>
        <v>1623.2</v>
      </c>
      <c r="AX61" s="128">
        <f>RCF!C$41</f>
        <v>12.682</v>
      </c>
    </row>
    <row r="62" spans="1:50" s="64" customFormat="1" x14ac:dyDescent="0.2">
      <c r="A62" s="49" t="s">
        <v>50</v>
      </c>
      <c r="B62" s="50" t="s">
        <v>142</v>
      </c>
      <c r="C62" s="51">
        <v>160</v>
      </c>
      <c r="D62" s="44">
        <f t="shared" ref="D62:D93" si="59">ROUND(E62*C62,1)</f>
        <v>6988.6</v>
      </c>
      <c r="E62" s="43">
        <f>RCF!C$43</f>
        <v>43.679000000000002</v>
      </c>
      <c r="F62" s="44">
        <f t="shared" si="39"/>
        <v>2010</v>
      </c>
      <c r="G62" s="127">
        <f>RCF!C$5</f>
        <v>12.563000000000001</v>
      </c>
      <c r="H62" s="44">
        <f t="shared" si="40"/>
        <v>2010.1</v>
      </c>
      <c r="I62" s="127">
        <f t="shared" si="41"/>
        <v>12.563000000000001</v>
      </c>
      <c r="J62" s="118">
        <f t="shared" si="54"/>
        <v>2211.1</v>
      </c>
      <c r="K62" s="118">
        <f t="shared" si="54"/>
        <v>2713.6</v>
      </c>
      <c r="L62" s="118">
        <f t="shared" si="54"/>
        <v>3015.1</v>
      </c>
      <c r="M62" s="118">
        <f t="shared" si="54"/>
        <v>4020.2</v>
      </c>
      <c r="N62" s="118">
        <f t="shared" si="54"/>
        <v>4321.7</v>
      </c>
      <c r="O62" s="44">
        <f t="shared" si="42"/>
        <v>1972.8</v>
      </c>
      <c r="P62" s="127">
        <f>RCF!C$7</f>
        <v>12.33</v>
      </c>
      <c r="Q62" s="118">
        <f t="shared" si="55"/>
        <v>2564.6</v>
      </c>
      <c r="R62" s="118">
        <f t="shared" si="55"/>
        <v>2959.2</v>
      </c>
      <c r="S62" s="44">
        <f t="shared" si="43"/>
        <v>1951.8</v>
      </c>
      <c r="T62" s="127">
        <f>RCF!C$9</f>
        <v>12.199</v>
      </c>
      <c r="U62" s="44">
        <f t="shared" si="44"/>
        <v>1951.8</v>
      </c>
      <c r="V62" s="128">
        <f t="shared" si="45"/>
        <v>12.199</v>
      </c>
      <c r="W62" s="118">
        <f t="shared" si="56"/>
        <v>2146.9</v>
      </c>
      <c r="X62" s="118">
        <f t="shared" si="56"/>
        <v>2673.9</v>
      </c>
      <c r="Y62" s="118">
        <f t="shared" si="56"/>
        <v>3161.9</v>
      </c>
      <c r="Z62" s="118">
        <f t="shared" si="56"/>
        <v>2869.1</v>
      </c>
      <c r="AA62" s="118">
        <f t="shared" si="56"/>
        <v>4235.3999999999996</v>
      </c>
      <c r="AB62" s="118">
        <f t="shared" si="56"/>
        <v>5855.4</v>
      </c>
      <c r="AC62" s="44">
        <f t="shared" si="46"/>
        <v>1974.4</v>
      </c>
      <c r="AD62" s="128">
        <f>RCF!C$13</f>
        <v>12.34</v>
      </c>
      <c r="AE62" s="118">
        <f t="shared" si="57"/>
        <v>3257.8</v>
      </c>
      <c r="AF62" s="118">
        <f t="shared" si="57"/>
        <v>4146.2</v>
      </c>
      <c r="AG62" s="118">
        <f t="shared" si="57"/>
        <v>5923.2</v>
      </c>
      <c r="AH62" s="44">
        <f t="shared" si="47"/>
        <v>1993.6</v>
      </c>
      <c r="AI62" s="128">
        <f>RCF!C$31</f>
        <v>12.46</v>
      </c>
      <c r="AJ62" s="44">
        <f t="shared" si="48"/>
        <v>0</v>
      </c>
      <c r="AK62" s="128">
        <v>0</v>
      </c>
      <c r="AL62" s="44">
        <f t="shared" si="49"/>
        <v>2052</v>
      </c>
      <c r="AM62" s="128">
        <f>RCF!C$33</f>
        <v>12.824999999999999</v>
      </c>
      <c r="AN62" s="118">
        <f t="shared" si="37"/>
        <v>3078</v>
      </c>
      <c r="AO62" s="44">
        <f t="shared" si="50"/>
        <v>2067.1999999999998</v>
      </c>
      <c r="AP62" s="128">
        <f>RCF!C$35</f>
        <v>12.92</v>
      </c>
      <c r="AQ62" s="118">
        <f t="shared" si="58"/>
        <v>2480.6</v>
      </c>
      <c r="AR62" s="118">
        <f t="shared" si="58"/>
        <v>2790.7</v>
      </c>
      <c r="AS62" s="44">
        <f t="shared" si="51"/>
        <v>2097.6</v>
      </c>
      <c r="AT62" s="128">
        <f>RCF!C$37</f>
        <v>13.11</v>
      </c>
      <c r="AU62" s="44">
        <f t="shared" si="52"/>
        <v>2056</v>
      </c>
      <c r="AV62" s="128">
        <f>RCF!C$39</f>
        <v>12.85</v>
      </c>
      <c r="AW62" s="44">
        <f t="shared" si="53"/>
        <v>2029.1</v>
      </c>
      <c r="AX62" s="128">
        <f>RCF!C$41</f>
        <v>12.682</v>
      </c>
    </row>
    <row r="63" spans="1:50" s="64" customFormat="1" x14ac:dyDescent="0.2">
      <c r="A63" s="49" t="s">
        <v>75</v>
      </c>
      <c r="B63" s="50" t="s">
        <v>143</v>
      </c>
      <c r="C63" s="51">
        <v>116</v>
      </c>
      <c r="D63" s="44">
        <f t="shared" si="59"/>
        <v>5066.8</v>
      </c>
      <c r="E63" s="43">
        <f>RCF!C$43</f>
        <v>43.679000000000002</v>
      </c>
      <c r="F63" s="44">
        <f t="shared" si="39"/>
        <v>1457.3</v>
      </c>
      <c r="G63" s="127">
        <f>RCF!C$5</f>
        <v>12.563000000000001</v>
      </c>
      <c r="H63" s="44">
        <f t="shared" si="40"/>
        <v>1457.3</v>
      </c>
      <c r="I63" s="127">
        <f t="shared" si="41"/>
        <v>12.563000000000001</v>
      </c>
      <c r="J63" s="118">
        <f t="shared" si="54"/>
        <v>1603</v>
      </c>
      <c r="K63" s="118">
        <f t="shared" si="54"/>
        <v>1967.4</v>
      </c>
      <c r="L63" s="118">
        <f t="shared" si="54"/>
        <v>2186</v>
      </c>
      <c r="M63" s="118">
        <f t="shared" si="54"/>
        <v>2914.6</v>
      </c>
      <c r="N63" s="118">
        <f t="shared" si="54"/>
        <v>3133.2</v>
      </c>
      <c r="O63" s="44">
        <f t="shared" si="42"/>
        <v>1430.2</v>
      </c>
      <c r="P63" s="127">
        <f>RCF!C$7</f>
        <v>12.33</v>
      </c>
      <c r="Q63" s="118">
        <f t="shared" si="55"/>
        <v>1859.2</v>
      </c>
      <c r="R63" s="118">
        <f t="shared" si="55"/>
        <v>2145.3000000000002</v>
      </c>
      <c r="S63" s="44">
        <f t="shared" si="43"/>
        <v>1415</v>
      </c>
      <c r="T63" s="127">
        <f>RCF!C$9</f>
        <v>12.199</v>
      </c>
      <c r="U63" s="44">
        <f t="shared" si="44"/>
        <v>1415</v>
      </c>
      <c r="V63" s="128">
        <f t="shared" si="45"/>
        <v>12.199</v>
      </c>
      <c r="W63" s="118">
        <f t="shared" si="56"/>
        <v>1556.5</v>
      </c>
      <c r="X63" s="118">
        <f t="shared" si="56"/>
        <v>1938.5</v>
      </c>
      <c r="Y63" s="118">
        <f t="shared" si="56"/>
        <v>2292.3000000000002</v>
      </c>
      <c r="Z63" s="118">
        <f t="shared" si="56"/>
        <v>2080</v>
      </c>
      <c r="AA63" s="118">
        <f t="shared" si="56"/>
        <v>3070.5</v>
      </c>
      <c r="AB63" s="118">
        <f t="shared" si="56"/>
        <v>4245</v>
      </c>
      <c r="AC63" s="44">
        <f t="shared" si="46"/>
        <v>1431.4</v>
      </c>
      <c r="AD63" s="128">
        <f>RCF!C$13</f>
        <v>12.34</v>
      </c>
      <c r="AE63" s="118">
        <f t="shared" si="57"/>
        <v>2361.8000000000002</v>
      </c>
      <c r="AF63" s="118">
        <f t="shared" si="57"/>
        <v>3005.9</v>
      </c>
      <c r="AG63" s="118">
        <f t="shared" si="57"/>
        <v>4294.2</v>
      </c>
      <c r="AH63" s="44">
        <f t="shared" si="47"/>
        <v>1445.3</v>
      </c>
      <c r="AI63" s="128">
        <f>RCF!C$31</f>
        <v>12.46</v>
      </c>
      <c r="AJ63" s="44">
        <f t="shared" si="48"/>
        <v>0</v>
      </c>
      <c r="AK63" s="128">
        <v>0</v>
      </c>
      <c r="AL63" s="44">
        <f t="shared" si="49"/>
        <v>1487.7</v>
      </c>
      <c r="AM63" s="128">
        <f>RCF!C$33</f>
        <v>12.824999999999999</v>
      </c>
      <c r="AN63" s="118">
        <f t="shared" si="37"/>
        <v>2231.5</v>
      </c>
      <c r="AO63" s="44">
        <f t="shared" si="50"/>
        <v>1498.7</v>
      </c>
      <c r="AP63" s="128">
        <f>RCF!C$35</f>
        <v>12.92</v>
      </c>
      <c r="AQ63" s="118">
        <f t="shared" si="58"/>
        <v>1798.4</v>
      </c>
      <c r="AR63" s="118">
        <f t="shared" si="58"/>
        <v>2023.2</v>
      </c>
      <c r="AS63" s="44">
        <f t="shared" si="51"/>
        <v>1520.7</v>
      </c>
      <c r="AT63" s="128">
        <f>RCF!C$37</f>
        <v>13.11</v>
      </c>
      <c r="AU63" s="44">
        <f t="shared" si="52"/>
        <v>1490.6</v>
      </c>
      <c r="AV63" s="128">
        <f>RCF!C$39</f>
        <v>12.85</v>
      </c>
      <c r="AW63" s="44">
        <f t="shared" si="53"/>
        <v>1471.1</v>
      </c>
      <c r="AX63" s="128">
        <f>RCF!C$41</f>
        <v>12.682</v>
      </c>
    </row>
    <row r="64" spans="1:50" s="64" customFormat="1" x14ac:dyDescent="0.2">
      <c r="A64" s="49" t="s">
        <v>56</v>
      </c>
      <c r="B64" s="50" t="s">
        <v>144</v>
      </c>
      <c r="C64" s="51">
        <v>192</v>
      </c>
      <c r="D64" s="44">
        <f t="shared" si="59"/>
        <v>8386.4</v>
      </c>
      <c r="E64" s="43">
        <f>RCF!C$43</f>
        <v>43.679000000000002</v>
      </c>
      <c r="F64" s="44">
        <f t="shared" si="39"/>
        <v>2412</v>
      </c>
      <c r="G64" s="127">
        <f>RCF!C$5</f>
        <v>12.563000000000001</v>
      </c>
      <c r="H64" s="44">
        <f t="shared" si="40"/>
        <v>2412.1</v>
      </c>
      <c r="I64" s="127">
        <f t="shared" si="41"/>
        <v>12.563000000000001</v>
      </c>
      <c r="J64" s="118">
        <f t="shared" si="54"/>
        <v>2653.3</v>
      </c>
      <c r="K64" s="118">
        <f t="shared" si="54"/>
        <v>3256.3</v>
      </c>
      <c r="L64" s="118">
        <f t="shared" si="54"/>
        <v>3618.1</v>
      </c>
      <c r="M64" s="118">
        <f t="shared" si="54"/>
        <v>4824.2</v>
      </c>
      <c r="N64" s="118">
        <f t="shared" si="54"/>
        <v>5186</v>
      </c>
      <c r="O64" s="44">
        <f t="shared" si="42"/>
        <v>2367.3000000000002</v>
      </c>
      <c r="P64" s="127">
        <f>RCF!C$7</f>
        <v>12.33</v>
      </c>
      <c r="Q64" s="118">
        <f t="shared" si="55"/>
        <v>3077.4</v>
      </c>
      <c r="R64" s="118">
        <f t="shared" si="55"/>
        <v>3550.9</v>
      </c>
      <c r="S64" s="44">
        <f t="shared" si="43"/>
        <v>2342.1999999999998</v>
      </c>
      <c r="T64" s="127">
        <f>RCF!C$9</f>
        <v>12.199</v>
      </c>
      <c r="U64" s="44">
        <f t="shared" si="44"/>
        <v>2342.1999999999998</v>
      </c>
      <c r="V64" s="128">
        <f t="shared" si="45"/>
        <v>12.199</v>
      </c>
      <c r="W64" s="118">
        <f t="shared" si="56"/>
        <v>2576.4</v>
      </c>
      <c r="X64" s="118">
        <f t="shared" si="56"/>
        <v>3208.8</v>
      </c>
      <c r="Y64" s="118">
        <f t="shared" si="56"/>
        <v>3794.3</v>
      </c>
      <c r="Z64" s="118">
        <f t="shared" si="56"/>
        <v>3443</v>
      </c>
      <c r="AA64" s="118">
        <f t="shared" si="56"/>
        <v>5082.5</v>
      </c>
      <c r="AB64" s="118">
        <f t="shared" si="56"/>
        <v>7026.6</v>
      </c>
      <c r="AC64" s="44">
        <f t="shared" si="46"/>
        <v>2369.1999999999998</v>
      </c>
      <c r="AD64" s="128">
        <f>RCF!C$13</f>
        <v>12.34</v>
      </c>
      <c r="AE64" s="118">
        <f t="shared" si="57"/>
        <v>3909.2</v>
      </c>
      <c r="AF64" s="118">
        <f t="shared" si="57"/>
        <v>4975.3</v>
      </c>
      <c r="AG64" s="118">
        <f t="shared" si="57"/>
        <v>7107.6</v>
      </c>
      <c r="AH64" s="44">
        <f t="shared" si="47"/>
        <v>2392.3000000000002</v>
      </c>
      <c r="AI64" s="128">
        <f>RCF!C$31</f>
        <v>12.46</v>
      </c>
      <c r="AJ64" s="44">
        <f t="shared" si="48"/>
        <v>0</v>
      </c>
      <c r="AK64" s="128">
        <v>0</v>
      </c>
      <c r="AL64" s="44">
        <f t="shared" si="49"/>
        <v>2462.4</v>
      </c>
      <c r="AM64" s="128">
        <f>RCF!C$33</f>
        <v>12.824999999999999</v>
      </c>
      <c r="AN64" s="118">
        <f t="shared" si="37"/>
        <v>3693.6</v>
      </c>
      <c r="AO64" s="44">
        <f t="shared" si="50"/>
        <v>2480.6</v>
      </c>
      <c r="AP64" s="128">
        <f>RCF!C$35</f>
        <v>12.92</v>
      </c>
      <c r="AQ64" s="118">
        <f t="shared" si="58"/>
        <v>2976.7</v>
      </c>
      <c r="AR64" s="118">
        <f t="shared" si="58"/>
        <v>3348.8</v>
      </c>
      <c r="AS64" s="44">
        <f t="shared" si="51"/>
        <v>2517.1</v>
      </c>
      <c r="AT64" s="128">
        <f>RCF!C$37</f>
        <v>13.11</v>
      </c>
      <c r="AU64" s="44">
        <f t="shared" si="52"/>
        <v>2467.1999999999998</v>
      </c>
      <c r="AV64" s="128">
        <f>RCF!C$39</f>
        <v>12.85</v>
      </c>
      <c r="AW64" s="44">
        <f t="shared" si="53"/>
        <v>2434.9</v>
      </c>
      <c r="AX64" s="128">
        <f>RCF!C$41</f>
        <v>12.682</v>
      </c>
    </row>
    <row r="65" spans="1:50" s="64" customFormat="1" x14ac:dyDescent="0.2">
      <c r="A65" s="49" t="s">
        <v>98</v>
      </c>
      <c r="B65" s="50" t="s">
        <v>145</v>
      </c>
      <c r="C65" s="51">
        <v>416</v>
      </c>
      <c r="D65" s="44">
        <f t="shared" si="59"/>
        <v>18170.5</v>
      </c>
      <c r="E65" s="43">
        <f>RCF!C$43</f>
        <v>43.679000000000002</v>
      </c>
      <c r="F65" s="44">
        <f t="shared" si="39"/>
        <v>5226.2</v>
      </c>
      <c r="G65" s="127">
        <f>RCF!C$5</f>
        <v>12.563000000000001</v>
      </c>
      <c r="H65" s="44">
        <f t="shared" si="40"/>
        <v>5226.2</v>
      </c>
      <c r="I65" s="127">
        <f t="shared" si="41"/>
        <v>12.563000000000001</v>
      </c>
      <c r="J65" s="118">
        <f t="shared" si="54"/>
        <v>5748.8</v>
      </c>
      <c r="K65" s="118">
        <f t="shared" si="54"/>
        <v>7055.4</v>
      </c>
      <c r="L65" s="118">
        <f t="shared" si="54"/>
        <v>7839.3</v>
      </c>
      <c r="M65" s="118">
        <f t="shared" si="54"/>
        <v>10452.4</v>
      </c>
      <c r="N65" s="118">
        <f t="shared" si="54"/>
        <v>11236.3</v>
      </c>
      <c r="O65" s="44">
        <f t="shared" si="42"/>
        <v>5129.2</v>
      </c>
      <c r="P65" s="127">
        <f>RCF!C$7</f>
        <v>12.33</v>
      </c>
      <c r="Q65" s="118">
        <f t="shared" si="55"/>
        <v>6667.9</v>
      </c>
      <c r="R65" s="118">
        <f t="shared" si="55"/>
        <v>7693.8</v>
      </c>
      <c r="S65" s="44">
        <f t="shared" si="43"/>
        <v>5074.7</v>
      </c>
      <c r="T65" s="127">
        <f>RCF!C$9</f>
        <v>12.199</v>
      </c>
      <c r="U65" s="44">
        <f t="shared" si="44"/>
        <v>5074.7</v>
      </c>
      <c r="V65" s="128">
        <f t="shared" si="45"/>
        <v>12.199</v>
      </c>
      <c r="W65" s="118">
        <f t="shared" si="56"/>
        <v>5582.1</v>
      </c>
      <c r="X65" s="118">
        <f t="shared" si="56"/>
        <v>6952.3</v>
      </c>
      <c r="Y65" s="118">
        <f t="shared" si="56"/>
        <v>8221</v>
      </c>
      <c r="Z65" s="118">
        <f t="shared" si="56"/>
        <v>7459.8</v>
      </c>
      <c r="AA65" s="118">
        <f t="shared" si="56"/>
        <v>11012</v>
      </c>
      <c r="AB65" s="118">
        <f t="shared" si="56"/>
        <v>15224.1</v>
      </c>
      <c r="AC65" s="44">
        <f t="shared" si="46"/>
        <v>5133.3999999999996</v>
      </c>
      <c r="AD65" s="128">
        <f>RCF!C$13</f>
        <v>12.34</v>
      </c>
      <c r="AE65" s="118">
        <f t="shared" si="57"/>
        <v>8470.1</v>
      </c>
      <c r="AF65" s="118">
        <f t="shared" si="57"/>
        <v>10780.1</v>
      </c>
      <c r="AG65" s="118">
        <f t="shared" si="57"/>
        <v>15400.2</v>
      </c>
      <c r="AH65" s="44">
        <f t="shared" si="47"/>
        <v>5183.3</v>
      </c>
      <c r="AI65" s="128">
        <f>RCF!C$31</f>
        <v>12.46</v>
      </c>
      <c r="AJ65" s="44">
        <f t="shared" si="48"/>
        <v>0</v>
      </c>
      <c r="AK65" s="128">
        <v>0</v>
      </c>
      <c r="AL65" s="44">
        <f t="shared" si="49"/>
        <v>5335.2</v>
      </c>
      <c r="AM65" s="128">
        <f>RCF!C$33</f>
        <v>12.824999999999999</v>
      </c>
      <c r="AN65" s="118">
        <f t="shared" si="37"/>
        <v>8002.8</v>
      </c>
      <c r="AO65" s="44">
        <f t="shared" si="50"/>
        <v>5374.7</v>
      </c>
      <c r="AP65" s="128">
        <f>RCF!C$35</f>
        <v>12.92</v>
      </c>
      <c r="AQ65" s="118">
        <f t="shared" si="58"/>
        <v>6449.6</v>
      </c>
      <c r="AR65" s="118">
        <f t="shared" si="58"/>
        <v>7255.8</v>
      </c>
      <c r="AS65" s="44">
        <f t="shared" si="51"/>
        <v>5453.7</v>
      </c>
      <c r="AT65" s="128">
        <f>RCF!C$37</f>
        <v>13.11</v>
      </c>
      <c r="AU65" s="44">
        <f t="shared" si="52"/>
        <v>5345.6</v>
      </c>
      <c r="AV65" s="128">
        <f>RCF!C$39</f>
        <v>12.85</v>
      </c>
      <c r="AW65" s="44">
        <f t="shared" si="53"/>
        <v>5275.7</v>
      </c>
      <c r="AX65" s="128">
        <f>RCF!C$41</f>
        <v>12.682</v>
      </c>
    </row>
    <row r="66" spans="1:50" s="64" customFormat="1" x14ac:dyDescent="0.2">
      <c r="A66" s="49" t="s">
        <v>52</v>
      </c>
      <c r="B66" s="50" t="s">
        <v>146</v>
      </c>
      <c r="C66" s="51">
        <v>416</v>
      </c>
      <c r="D66" s="44">
        <f t="shared" si="59"/>
        <v>18170.5</v>
      </c>
      <c r="E66" s="43">
        <f>RCF!C$43</f>
        <v>43.679000000000002</v>
      </c>
      <c r="F66" s="44">
        <f t="shared" si="39"/>
        <v>5226.2</v>
      </c>
      <c r="G66" s="127">
        <f>RCF!C$5</f>
        <v>12.563000000000001</v>
      </c>
      <c r="H66" s="44">
        <f t="shared" si="40"/>
        <v>5226.2</v>
      </c>
      <c r="I66" s="127">
        <f t="shared" si="41"/>
        <v>12.563000000000001</v>
      </c>
      <c r="J66" s="118">
        <f t="shared" si="54"/>
        <v>5748.8</v>
      </c>
      <c r="K66" s="118">
        <f t="shared" si="54"/>
        <v>7055.4</v>
      </c>
      <c r="L66" s="118">
        <f t="shared" si="54"/>
        <v>7839.3</v>
      </c>
      <c r="M66" s="118">
        <f t="shared" si="54"/>
        <v>10452.4</v>
      </c>
      <c r="N66" s="118">
        <f t="shared" si="54"/>
        <v>11236.3</v>
      </c>
      <c r="O66" s="44">
        <f t="shared" si="42"/>
        <v>5129.2</v>
      </c>
      <c r="P66" s="127">
        <f>RCF!C$7</f>
        <v>12.33</v>
      </c>
      <c r="Q66" s="118">
        <f t="shared" si="55"/>
        <v>6667.9</v>
      </c>
      <c r="R66" s="118">
        <f t="shared" si="55"/>
        <v>7693.8</v>
      </c>
      <c r="S66" s="44">
        <f t="shared" si="43"/>
        <v>5074.7</v>
      </c>
      <c r="T66" s="127">
        <f>RCF!C$9</f>
        <v>12.199</v>
      </c>
      <c r="U66" s="44">
        <f t="shared" si="44"/>
        <v>5074.7</v>
      </c>
      <c r="V66" s="128">
        <f t="shared" si="45"/>
        <v>12.199</v>
      </c>
      <c r="W66" s="118">
        <f t="shared" si="56"/>
        <v>5582.1</v>
      </c>
      <c r="X66" s="118">
        <f t="shared" si="56"/>
        <v>6952.3</v>
      </c>
      <c r="Y66" s="118">
        <f t="shared" si="56"/>
        <v>8221</v>
      </c>
      <c r="Z66" s="118">
        <f t="shared" si="56"/>
        <v>7459.8</v>
      </c>
      <c r="AA66" s="118">
        <f t="shared" si="56"/>
        <v>11012</v>
      </c>
      <c r="AB66" s="118">
        <f t="shared" si="56"/>
        <v>15224.1</v>
      </c>
      <c r="AC66" s="44">
        <f t="shared" si="46"/>
        <v>5133.3999999999996</v>
      </c>
      <c r="AD66" s="128">
        <f>RCF!C$13</f>
        <v>12.34</v>
      </c>
      <c r="AE66" s="118">
        <f t="shared" si="57"/>
        <v>8470.1</v>
      </c>
      <c r="AF66" s="118">
        <f t="shared" si="57"/>
        <v>10780.1</v>
      </c>
      <c r="AG66" s="118">
        <f t="shared" si="57"/>
        <v>15400.2</v>
      </c>
      <c r="AH66" s="44">
        <f t="shared" si="47"/>
        <v>5183.3</v>
      </c>
      <c r="AI66" s="128">
        <f>RCF!C$31</f>
        <v>12.46</v>
      </c>
      <c r="AJ66" s="44">
        <f t="shared" si="48"/>
        <v>0</v>
      </c>
      <c r="AK66" s="128">
        <v>0</v>
      </c>
      <c r="AL66" s="44">
        <f t="shared" si="49"/>
        <v>5335.2</v>
      </c>
      <c r="AM66" s="128">
        <f>RCF!C$33</f>
        <v>12.824999999999999</v>
      </c>
      <c r="AN66" s="118">
        <f t="shared" si="37"/>
        <v>8002.8</v>
      </c>
      <c r="AO66" s="44">
        <f t="shared" si="50"/>
        <v>5374.7</v>
      </c>
      <c r="AP66" s="128">
        <f>RCF!C$35</f>
        <v>12.92</v>
      </c>
      <c r="AQ66" s="118">
        <f t="shared" si="58"/>
        <v>6449.6</v>
      </c>
      <c r="AR66" s="118">
        <f t="shared" si="58"/>
        <v>7255.8</v>
      </c>
      <c r="AS66" s="44">
        <f t="shared" si="51"/>
        <v>5453.7</v>
      </c>
      <c r="AT66" s="128">
        <f>RCF!C$37</f>
        <v>13.11</v>
      </c>
      <c r="AU66" s="44">
        <f t="shared" si="52"/>
        <v>5345.6</v>
      </c>
      <c r="AV66" s="128">
        <f>RCF!C$39</f>
        <v>12.85</v>
      </c>
      <c r="AW66" s="44">
        <f t="shared" si="53"/>
        <v>5275.7</v>
      </c>
      <c r="AX66" s="128">
        <f>RCF!C$41</f>
        <v>12.682</v>
      </c>
    </row>
    <row r="67" spans="1:50" s="64" customFormat="1" x14ac:dyDescent="0.2">
      <c r="A67" s="49" t="s">
        <v>97</v>
      </c>
      <c r="B67" s="50" t="s">
        <v>147</v>
      </c>
      <c r="C67" s="51">
        <v>288</v>
      </c>
      <c r="D67" s="44">
        <f t="shared" si="59"/>
        <v>12579.6</v>
      </c>
      <c r="E67" s="43">
        <f>RCF!C$43</f>
        <v>43.679000000000002</v>
      </c>
      <c r="F67" s="44">
        <f t="shared" si="39"/>
        <v>3618.1</v>
      </c>
      <c r="G67" s="127">
        <f>RCF!C$5</f>
        <v>12.563000000000001</v>
      </c>
      <c r="H67" s="44">
        <f t="shared" si="40"/>
        <v>3618.1</v>
      </c>
      <c r="I67" s="127">
        <f t="shared" si="41"/>
        <v>12.563000000000001</v>
      </c>
      <c r="J67" s="118">
        <f t="shared" si="54"/>
        <v>3980</v>
      </c>
      <c r="K67" s="118">
        <f t="shared" si="54"/>
        <v>4884.5</v>
      </c>
      <c r="L67" s="118">
        <f t="shared" si="54"/>
        <v>5427.2</v>
      </c>
      <c r="M67" s="118">
        <f t="shared" si="54"/>
        <v>7236.3</v>
      </c>
      <c r="N67" s="118">
        <f t="shared" si="54"/>
        <v>7779</v>
      </c>
      <c r="O67" s="44">
        <f t="shared" si="42"/>
        <v>3551</v>
      </c>
      <c r="P67" s="127">
        <f>RCF!C$7</f>
        <v>12.33</v>
      </c>
      <c r="Q67" s="118">
        <f t="shared" si="55"/>
        <v>4616.3</v>
      </c>
      <c r="R67" s="118">
        <f t="shared" si="55"/>
        <v>5326.5</v>
      </c>
      <c r="S67" s="44">
        <f t="shared" si="43"/>
        <v>3513.3</v>
      </c>
      <c r="T67" s="127">
        <f>RCF!C$9</f>
        <v>12.199</v>
      </c>
      <c r="U67" s="44">
        <f t="shared" si="44"/>
        <v>3513.3</v>
      </c>
      <c r="V67" s="128">
        <f t="shared" si="45"/>
        <v>12.199</v>
      </c>
      <c r="W67" s="118">
        <f t="shared" si="56"/>
        <v>3864.6</v>
      </c>
      <c r="X67" s="118">
        <f t="shared" si="56"/>
        <v>4813.2</v>
      </c>
      <c r="Y67" s="118">
        <f t="shared" si="56"/>
        <v>5691.5</v>
      </c>
      <c r="Z67" s="118">
        <f t="shared" si="56"/>
        <v>5164.5</v>
      </c>
      <c r="AA67" s="118">
        <f t="shared" si="56"/>
        <v>7623.8</v>
      </c>
      <c r="AB67" s="118">
        <f t="shared" si="56"/>
        <v>10539.9</v>
      </c>
      <c r="AC67" s="44">
        <f t="shared" si="46"/>
        <v>3553.9</v>
      </c>
      <c r="AD67" s="128">
        <f>RCF!C$13</f>
        <v>12.34</v>
      </c>
      <c r="AE67" s="118">
        <f t="shared" si="57"/>
        <v>5863.9</v>
      </c>
      <c r="AF67" s="118">
        <f t="shared" si="57"/>
        <v>7463.2</v>
      </c>
      <c r="AG67" s="118">
        <f t="shared" si="57"/>
        <v>10661.7</v>
      </c>
      <c r="AH67" s="44">
        <f t="shared" si="47"/>
        <v>3588.4</v>
      </c>
      <c r="AI67" s="128">
        <f>RCF!C$31</f>
        <v>12.46</v>
      </c>
      <c r="AJ67" s="44">
        <f t="shared" si="48"/>
        <v>0</v>
      </c>
      <c r="AK67" s="128">
        <v>0</v>
      </c>
      <c r="AL67" s="44">
        <f t="shared" si="49"/>
        <v>3693.6</v>
      </c>
      <c r="AM67" s="128">
        <f>RCF!C$33</f>
        <v>12.824999999999999</v>
      </c>
      <c r="AN67" s="118">
        <f t="shared" si="37"/>
        <v>5540.4</v>
      </c>
      <c r="AO67" s="44">
        <f t="shared" si="50"/>
        <v>3720.9</v>
      </c>
      <c r="AP67" s="128">
        <f>RCF!C$35</f>
        <v>12.92</v>
      </c>
      <c r="AQ67" s="118">
        <f t="shared" si="58"/>
        <v>4465</v>
      </c>
      <c r="AR67" s="118">
        <f t="shared" si="58"/>
        <v>5023.2</v>
      </c>
      <c r="AS67" s="44">
        <f t="shared" si="51"/>
        <v>3775.6</v>
      </c>
      <c r="AT67" s="128">
        <f>RCF!C$37</f>
        <v>13.11</v>
      </c>
      <c r="AU67" s="44">
        <f t="shared" si="52"/>
        <v>3700.8</v>
      </c>
      <c r="AV67" s="128">
        <f>RCF!C$39</f>
        <v>12.85</v>
      </c>
      <c r="AW67" s="44">
        <f t="shared" si="53"/>
        <v>3652.4</v>
      </c>
      <c r="AX67" s="128">
        <f>RCF!C$41</f>
        <v>12.682</v>
      </c>
    </row>
    <row r="68" spans="1:50" s="64" customFormat="1" x14ac:dyDescent="0.2">
      <c r="A68" s="49" t="s">
        <v>90</v>
      </c>
      <c r="B68" s="50" t="s">
        <v>148</v>
      </c>
      <c r="C68" s="51">
        <v>277</v>
      </c>
      <c r="D68" s="44">
        <f t="shared" si="59"/>
        <v>12099.1</v>
      </c>
      <c r="E68" s="43">
        <f>RCF!C$43</f>
        <v>43.679000000000002</v>
      </c>
      <c r="F68" s="44">
        <f t="shared" si="39"/>
        <v>3479.9</v>
      </c>
      <c r="G68" s="127">
        <f>RCF!C$5</f>
        <v>12.563000000000001</v>
      </c>
      <c r="H68" s="44">
        <f t="shared" si="40"/>
        <v>3480</v>
      </c>
      <c r="I68" s="127">
        <f t="shared" si="41"/>
        <v>12.563000000000001</v>
      </c>
      <c r="J68" s="118">
        <f t="shared" si="54"/>
        <v>3827.9</v>
      </c>
      <c r="K68" s="118">
        <f t="shared" si="54"/>
        <v>4697.8999999999996</v>
      </c>
      <c r="L68" s="118">
        <f t="shared" si="54"/>
        <v>5219.8999999999996</v>
      </c>
      <c r="M68" s="118">
        <f t="shared" si="54"/>
        <v>6959.9</v>
      </c>
      <c r="N68" s="118">
        <f t="shared" si="54"/>
        <v>7481.9</v>
      </c>
      <c r="O68" s="44">
        <f t="shared" si="42"/>
        <v>3415.4</v>
      </c>
      <c r="P68" s="127">
        <f>RCF!C$7</f>
        <v>12.33</v>
      </c>
      <c r="Q68" s="118">
        <f t="shared" si="55"/>
        <v>4440</v>
      </c>
      <c r="R68" s="118">
        <f t="shared" si="55"/>
        <v>5123.1000000000004</v>
      </c>
      <c r="S68" s="44">
        <f t="shared" si="43"/>
        <v>3379.1</v>
      </c>
      <c r="T68" s="127">
        <f>RCF!C$9</f>
        <v>12.199</v>
      </c>
      <c r="U68" s="44">
        <f t="shared" si="44"/>
        <v>3379.1</v>
      </c>
      <c r="V68" s="128">
        <f t="shared" si="45"/>
        <v>12.199</v>
      </c>
      <c r="W68" s="118">
        <f t="shared" si="56"/>
        <v>3717</v>
      </c>
      <c r="X68" s="118">
        <f t="shared" si="56"/>
        <v>4629.3</v>
      </c>
      <c r="Y68" s="118">
        <f t="shared" si="56"/>
        <v>5474.1</v>
      </c>
      <c r="Z68" s="118">
        <f t="shared" si="56"/>
        <v>4967.2</v>
      </c>
      <c r="AA68" s="118">
        <f t="shared" si="56"/>
        <v>7332.6</v>
      </c>
      <c r="AB68" s="118">
        <f t="shared" si="56"/>
        <v>10137.299999999999</v>
      </c>
      <c r="AC68" s="44">
        <f t="shared" si="46"/>
        <v>3418.1</v>
      </c>
      <c r="AD68" s="128">
        <f>RCF!C$13</f>
        <v>12.34</v>
      </c>
      <c r="AE68" s="118">
        <f t="shared" si="57"/>
        <v>5639.9</v>
      </c>
      <c r="AF68" s="118">
        <f t="shared" si="57"/>
        <v>7178</v>
      </c>
      <c r="AG68" s="118">
        <f t="shared" si="57"/>
        <v>10254.299999999999</v>
      </c>
      <c r="AH68" s="44">
        <f t="shared" si="47"/>
        <v>3451.4</v>
      </c>
      <c r="AI68" s="128">
        <f>RCF!C$31</f>
        <v>12.46</v>
      </c>
      <c r="AJ68" s="44">
        <f t="shared" si="48"/>
        <v>0</v>
      </c>
      <c r="AK68" s="128">
        <v>0</v>
      </c>
      <c r="AL68" s="44">
        <f t="shared" si="49"/>
        <v>3552.5</v>
      </c>
      <c r="AM68" s="128">
        <f>RCF!C$33</f>
        <v>12.824999999999999</v>
      </c>
      <c r="AN68" s="118">
        <f t="shared" si="37"/>
        <v>5328.7</v>
      </c>
      <c r="AO68" s="44">
        <f t="shared" si="50"/>
        <v>3578.8</v>
      </c>
      <c r="AP68" s="128">
        <f>RCF!C$35</f>
        <v>12.92</v>
      </c>
      <c r="AQ68" s="118">
        <f t="shared" si="58"/>
        <v>4294.5</v>
      </c>
      <c r="AR68" s="118">
        <f t="shared" si="58"/>
        <v>4831.3</v>
      </c>
      <c r="AS68" s="44">
        <f t="shared" si="51"/>
        <v>3631.4</v>
      </c>
      <c r="AT68" s="128">
        <f>RCF!C$37</f>
        <v>13.11</v>
      </c>
      <c r="AU68" s="44">
        <f t="shared" si="52"/>
        <v>3559.4</v>
      </c>
      <c r="AV68" s="128">
        <f>RCF!C$39</f>
        <v>12.85</v>
      </c>
      <c r="AW68" s="44">
        <f t="shared" si="53"/>
        <v>3512.9</v>
      </c>
      <c r="AX68" s="128">
        <f>RCF!C$41</f>
        <v>12.682</v>
      </c>
    </row>
    <row r="69" spans="1:50" s="64" customFormat="1" x14ac:dyDescent="0.2">
      <c r="A69" s="49" t="s">
        <v>53</v>
      </c>
      <c r="B69" s="50" t="s">
        <v>149</v>
      </c>
      <c r="C69" s="51">
        <v>416</v>
      </c>
      <c r="D69" s="44">
        <f t="shared" si="59"/>
        <v>18170.5</v>
      </c>
      <c r="E69" s="43">
        <f>RCF!C$43</f>
        <v>43.679000000000002</v>
      </c>
      <c r="F69" s="44">
        <f t="shared" si="39"/>
        <v>5226.2</v>
      </c>
      <c r="G69" s="127">
        <f>RCF!C$5</f>
        <v>12.563000000000001</v>
      </c>
      <c r="H69" s="44">
        <f t="shared" si="40"/>
        <v>5226.2</v>
      </c>
      <c r="I69" s="127">
        <f t="shared" si="41"/>
        <v>12.563000000000001</v>
      </c>
      <c r="J69" s="118">
        <f t="shared" si="54"/>
        <v>5748.8</v>
      </c>
      <c r="K69" s="118">
        <f t="shared" si="54"/>
        <v>7055.4</v>
      </c>
      <c r="L69" s="118">
        <f t="shared" si="54"/>
        <v>7839.3</v>
      </c>
      <c r="M69" s="118">
        <f t="shared" si="54"/>
        <v>10452.4</v>
      </c>
      <c r="N69" s="118">
        <f t="shared" si="54"/>
        <v>11236.3</v>
      </c>
      <c r="O69" s="44">
        <f t="shared" si="42"/>
        <v>5129.2</v>
      </c>
      <c r="P69" s="127">
        <f>RCF!C$7</f>
        <v>12.33</v>
      </c>
      <c r="Q69" s="118">
        <f t="shared" si="55"/>
        <v>6667.9</v>
      </c>
      <c r="R69" s="118">
        <f t="shared" si="55"/>
        <v>7693.8</v>
      </c>
      <c r="S69" s="44">
        <f t="shared" si="43"/>
        <v>5074.7</v>
      </c>
      <c r="T69" s="127">
        <f>RCF!C$9</f>
        <v>12.199</v>
      </c>
      <c r="U69" s="44">
        <f t="shared" si="44"/>
        <v>5074.7</v>
      </c>
      <c r="V69" s="128">
        <f t="shared" si="45"/>
        <v>12.199</v>
      </c>
      <c r="W69" s="118">
        <f t="shared" si="56"/>
        <v>5582.1</v>
      </c>
      <c r="X69" s="118">
        <f t="shared" si="56"/>
        <v>6952.3</v>
      </c>
      <c r="Y69" s="118">
        <f t="shared" si="56"/>
        <v>8221</v>
      </c>
      <c r="Z69" s="118">
        <f t="shared" si="56"/>
        <v>7459.8</v>
      </c>
      <c r="AA69" s="118">
        <f t="shared" si="56"/>
        <v>11012</v>
      </c>
      <c r="AB69" s="118">
        <f t="shared" si="56"/>
        <v>15224.1</v>
      </c>
      <c r="AC69" s="44">
        <f t="shared" si="46"/>
        <v>5133.3999999999996</v>
      </c>
      <c r="AD69" s="128">
        <f>RCF!C$13</f>
        <v>12.34</v>
      </c>
      <c r="AE69" s="118">
        <f t="shared" si="57"/>
        <v>8470.1</v>
      </c>
      <c r="AF69" s="118">
        <f t="shared" si="57"/>
        <v>10780.1</v>
      </c>
      <c r="AG69" s="118">
        <f t="shared" si="57"/>
        <v>15400.2</v>
      </c>
      <c r="AH69" s="44">
        <f t="shared" si="47"/>
        <v>5183.3</v>
      </c>
      <c r="AI69" s="128">
        <f>RCF!C$31</f>
        <v>12.46</v>
      </c>
      <c r="AJ69" s="44">
        <f t="shared" si="48"/>
        <v>0</v>
      </c>
      <c r="AK69" s="128">
        <v>0</v>
      </c>
      <c r="AL69" s="44">
        <f t="shared" si="49"/>
        <v>5335.2</v>
      </c>
      <c r="AM69" s="128">
        <f>RCF!C$33</f>
        <v>12.824999999999999</v>
      </c>
      <c r="AN69" s="118">
        <f t="shared" si="37"/>
        <v>8002.8</v>
      </c>
      <c r="AO69" s="44">
        <f t="shared" si="50"/>
        <v>5374.7</v>
      </c>
      <c r="AP69" s="128">
        <f>RCF!C$35</f>
        <v>12.92</v>
      </c>
      <c r="AQ69" s="118">
        <f t="shared" si="58"/>
        <v>6449.6</v>
      </c>
      <c r="AR69" s="118">
        <f t="shared" si="58"/>
        <v>7255.8</v>
      </c>
      <c r="AS69" s="44">
        <f t="shared" si="51"/>
        <v>5453.7</v>
      </c>
      <c r="AT69" s="128">
        <f>RCF!C$37</f>
        <v>13.11</v>
      </c>
      <c r="AU69" s="44">
        <f t="shared" si="52"/>
        <v>5345.6</v>
      </c>
      <c r="AV69" s="128">
        <f>RCF!C$39</f>
        <v>12.85</v>
      </c>
      <c r="AW69" s="44">
        <f t="shared" si="53"/>
        <v>5275.7</v>
      </c>
      <c r="AX69" s="128">
        <f>RCF!C$41</f>
        <v>12.682</v>
      </c>
    </row>
    <row r="70" spans="1:50" s="64" customFormat="1" x14ac:dyDescent="0.2">
      <c r="A70" s="49" t="s">
        <v>69</v>
      </c>
      <c r="B70" s="50" t="s">
        <v>150</v>
      </c>
      <c r="C70" s="51">
        <v>9</v>
      </c>
      <c r="D70" s="44">
        <f t="shared" si="59"/>
        <v>393.1</v>
      </c>
      <c r="E70" s="43">
        <f>RCF!C$43</f>
        <v>43.679000000000002</v>
      </c>
      <c r="F70" s="44">
        <f t="shared" si="39"/>
        <v>113</v>
      </c>
      <c r="G70" s="127">
        <f>RCF!C$5</f>
        <v>12.563000000000001</v>
      </c>
      <c r="H70" s="44">
        <f t="shared" si="40"/>
        <v>113.1</v>
      </c>
      <c r="I70" s="127">
        <f t="shared" si="41"/>
        <v>12.563000000000001</v>
      </c>
      <c r="J70" s="118">
        <f t="shared" si="54"/>
        <v>124.4</v>
      </c>
      <c r="K70" s="118">
        <f t="shared" si="54"/>
        <v>152.6</v>
      </c>
      <c r="L70" s="118">
        <f t="shared" si="54"/>
        <v>169.6</v>
      </c>
      <c r="M70" s="118">
        <f t="shared" si="54"/>
        <v>226.1</v>
      </c>
      <c r="N70" s="118">
        <f t="shared" si="54"/>
        <v>243.1</v>
      </c>
      <c r="O70" s="44">
        <f t="shared" si="42"/>
        <v>110.9</v>
      </c>
      <c r="P70" s="127">
        <f>RCF!C$7</f>
        <v>12.33</v>
      </c>
      <c r="Q70" s="118">
        <f t="shared" si="55"/>
        <v>144.1</v>
      </c>
      <c r="R70" s="118">
        <f t="shared" si="55"/>
        <v>166.3</v>
      </c>
      <c r="S70" s="44">
        <f t="shared" si="43"/>
        <v>109.7</v>
      </c>
      <c r="T70" s="127">
        <f>RCF!C$9</f>
        <v>12.199</v>
      </c>
      <c r="U70" s="44">
        <f t="shared" si="44"/>
        <v>109.7</v>
      </c>
      <c r="V70" s="128">
        <f t="shared" si="45"/>
        <v>12.199</v>
      </c>
      <c r="W70" s="118">
        <f t="shared" si="56"/>
        <v>120.6</v>
      </c>
      <c r="X70" s="118">
        <f t="shared" si="56"/>
        <v>150.19999999999999</v>
      </c>
      <c r="Y70" s="118">
        <f t="shared" si="56"/>
        <v>177.7</v>
      </c>
      <c r="Z70" s="118">
        <f t="shared" si="56"/>
        <v>161.19999999999999</v>
      </c>
      <c r="AA70" s="118">
        <f t="shared" si="56"/>
        <v>238</v>
      </c>
      <c r="AB70" s="118">
        <f t="shared" si="56"/>
        <v>329.1</v>
      </c>
      <c r="AC70" s="44">
        <f t="shared" si="46"/>
        <v>111</v>
      </c>
      <c r="AD70" s="128">
        <f>RCF!C$13</f>
        <v>12.34</v>
      </c>
      <c r="AE70" s="118">
        <f t="shared" si="57"/>
        <v>183.2</v>
      </c>
      <c r="AF70" s="118">
        <f t="shared" si="57"/>
        <v>233.1</v>
      </c>
      <c r="AG70" s="118">
        <f t="shared" si="57"/>
        <v>333</v>
      </c>
      <c r="AH70" s="44">
        <f t="shared" si="47"/>
        <v>112.1</v>
      </c>
      <c r="AI70" s="128">
        <f>RCF!C$31</f>
        <v>12.46</v>
      </c>
      <c r="AJ70" s="44">
        <f t="shared" si="48"/>
        <v>0</v>
      </c>
      <c r="AK70" s="128">
        <v>0</v>
      </c>
      <c r="AL70" s="44">
        <f t="shared" si="49"/>
        <v>115.4</v>
      </c>
      <c r="AM70" s="128">
        <f>RCF!C$33</f>
        <v>12.824999999999999</v>
      </c>
      <c r="AN70" s="118">
        <f t="shared" si="37"/>
        <v>173.1</v>
      </c>
      <c r="AO70" s="44">
        <f t="shared" si="50"/>
        <v>116.2</v>
      </c>
      <c r="AP70" s="128">
        <f>RCF!C$35</f>
        <v>12.92</v>
      </c>
      <c r="AQ70" s="118">
        <f t="shared" si="58"/>
        <v>139.4</v>
      </c>
      <c r="AR70" s="118">
        <f t="shared" si="58"/>
        <v>156.80000000000001</v>
      </c>
      <c r="AS70" s="44">
        <f t="shared" si="51"/>
        <v>117.9</v>
      </c>
      <c r="AT70" s="128">
        <f>RCF!C$37</f>
        <v>13.11</v>
      </c>
      <c r="AU70" s="44">
        <f t="shared" si="52"/>
        <v>115.6</v>
      </c>
      <c r="AV70" s="128">
        <f>RCF!C$39</f>
        <v>12.85</v>
      </c>
      <c r="AW70" s="44">
        <f t="shared" si="53"/>
        <v>114.1</v>
      </c>
      <c r="AX70" s="128">
        <f>RCF!C$41</f>
        <v>12.682</v>
      </c>
    </row>
    <row r="71" spans="1:50" s="64" customFormat="1" x14ac:dyDescent="0.2">
      <c r="A71" s="49" t="s">
        <v>54</v>
      </c>
      <c r="B71" s="50" t="s">
        <v>151</v>
      </c>
      <c r="C71" s="51">
        <v>60</v>
      </c>
      <c r="D71" s="44">
        <f t="shared" si="59"/>
        <v>2620.6999999999998</v>
      </c>
      <c r="E71" s="43">
        <f>RCF!C$43</f>
        <v>43.679000000000002</v>
      </c>
      <c r="F71" s="44">
        <f t="shared" si="39"/>
        <v>753.7</v>
      </c>
      <c r="G71" s="127">
        <f>RCF!C$5</f>
        <v>12.563000000000001</v>
      </c>
      <c r="H71" s="44">
        <f t="shared" si="40"/>
        <v>753.8</v>
      </c>
      <c r="I71" s="127">
        <f t="shared" si="41"/>
        <v>12.563000000000001</v>
      </c>
      <c r="J71" s="118">
        <f t="shared" si="54"/>
        <v>829.2</v>
      </c>
      <c r="K71" s="118">
        <f t="shared" si="54"/>
        <v>1017.6</v>
      </c>
      <c r="L71" s="118">
        <f t="shared" si="54"/>
        <v>1130.7</v>
      </c>
      <c r="M71" s="118">
        <f t="shared" si="54"/>
        <v>1507.6</v>
      </c>
      <c r="N71" s="118">
        <f t="shared" si="54"/>
        <v>1620.6</v>
      </c>
      <c r="O71" s="44">
        <f t="shared" si="42"/>
        <v>739.8</v>
      </c>
      <c r="P71" s="127">
        <f>RCF!C$7</f>
        <v>12.33</v>
      </c>
      <c r="Q71" s="118">
        <f t="shared" si="55"/>
        <v>961.7</v>
      </c>
      <c r="R71" s="118">
        <f t="shared" si="55"/>
        <v>1109.7</v>
      </c>
      <c r="S71" s="44">
        <f t="shared" si="43"/>
        <v>731.9</v>
      </c>
      <c r="T71" s="127">
        <f>RCF!C$9</f>
        <v>12.199</v>
      </c>
      <c r="U71" s="44">
        <f t="shared" si="44"/>
        <v>731.9</v>
      </c>
      <c r="V71" s="128">
        <f t="shared" si="45"/>
        <v>12.199</v>
      </c>
      <c r="W71" s="118">
        <f t="shared" si="56"/>
        <v>805</v>
      </c>
      <c r="X71" s="118">
        <f t="shared" si="56"/>
        <v>1002.7</v>
      </c>
      <c r="Y71" s="118">
        <f t="shared" si="56"/>
        <v>1185.5999999999999</v>
      </c>
      <c r="Z71" s="118">
        <f t="shared" si="56"/>
        <v>1075.8</v>
      </c>
      <c r="AA71" s="118">
        <f t="shared" si="56"/>
        <v>1588.2</v>
      </c>
      <c r="AB71" s="118">
        <f t="shared" si="56"/>
        <v>2195.6999999999998</v>
      </c>
      <c r="AC71" s="44">
        <f t="shared" si="46"/>
        <v>740.4</v>
      </c>
      <c r="AD71" s="128">
        <f>RCF!C$13</f>
        <v>12.34</v>
      </c>
      <c r="AE71" s="118">
        <f t="shared" si="57"/>
        <v>1221.7</v>
      </c>
      <c r="AF71" s="118">
        <f t="shared" si="57"/>
        <v>1554.8</v>
      </c>
      <c r="AG71" s="118">
        <f t="shared" si="57"/>
        <v>2221.1999999999998</v>
      </c>
      <c r="AH71" s="44">
        <f t="shared" si="47"/>
        <v>747.6</v>
      </c>
      <c r="AI71" s="128">
        <f>RCF!C$31</f>
        <v>12.46</v>
      </c>
      <c r="AJ71" s="44">
        <f t="shared" si="48"/>
        <v>0</v>
      </c>
      <c r="AK71" s="128">
        <v>0</v>
      </c>
      <c r="AL71" s="44">
        <f t="shared" si="49"/>
        <v>769.5</v>
      </c>
      <c r="AM71" s="128">
        <f>RCF!C$33</f>
        <v>12.824999999999999</v>
      </c>
      <c r="AN71" s="118">
        <f t="shared" si="37"/>
        <v>1154.2</v>
      </c>
      <c r="AO71" s="44">
        <f t="shared" si="50"/>
        <v>775.2</v>
      </c>
      <c r="AP71" s="128">
        <f>RCF!C$35</f>
        <v>12.92</v>
      </c>
      <c r="AQ71" s="118">
        <f t="shared" si="58"/>
        <v>930.2</v>
      </c>
      <c r="AR71" s="118">
        <f t="shared" si="58"/>
        <v>1046.5</v>
      </c>
      <c r="AS71" s="44">
        <f t="shared" si="51"/>
        <v>786.6</v>
      </c>
      <c r="AT71" s="128">
        <f>RCF!C$37</f>
        <v>13.11</v>
      </c>
      <c r="AU71" s="44">
        <f t="shared" si="52"/>
        <v>771</v>
      </c>
      <c r="AV71" s="128">
        <f>RCF!C$39</f>
        <v>12.85</v>
      </c>
      <c r="AW71" s="44">
        <f t="shared" si="53"/>
        <v>760.9</v>
      </c>
      <c r="AX71" s="128">
        <f>RCF!C$41</f>
        <v>12.682</v>
      </c>
    </row>
    <row r="72" spans="1:50" s="64" customFormat="1" x14ac:dyDescent="0.2">
      <c r="A72" s="49" t="s">
        <v>57</v>
      </c>
      <c r="B72" s="50" t="s">
        <v>152</v>
      </c>
      <c r="C72" s="51">
        <v>109</v>
      </c>
      <c r="D72" s="44">
        <f t="shared" si="59"/>
        <v>4761</v>
      </c>
      <c r="E72" s="43">
        <f>RCF!C$43</f>
        <v>43.679000000000002</v>
      </c>
      <c r="F72" s="44">
        <f t="shared" si="39"/>
        <v>1369.3</v>
      </c>
      <c r="G72" s="127">
        <f>RCF!C$5</f>
        <v>12.563000000000001</v>
      </c>
      <c r="H72" s="44">
        <f t="shared" si="40"/>
        <v>1369.4</v>
      </c>
      <c r="I72" s="127">
        <f t="shared" si="41"/>
        <v>12.563000000000001</v>
      </c>
      <c r="J72" s="118">
        <f t="shared" si="54"/>
        <v>1506.3</v>
      </c>
      <c r="K72" s="118">
        <f t="shared" si="54"/>
        <v>1848.6</v>
      </c>
      <c r="L72" s="118">
        <f t="shared" si="54"/>
        <v>2054.1</v>
      </c>
      <c r="M72" s="118">
        <f t="shared" si="54"/>
        <v>2738.7</v>
      </c>
      <c r="N72" s="118">
        <f t="shared" si="54"/>
        <v>2944.1</v>
      </c>
      <c r="O72" s="44">
        <f t="shared" si="42"/>
        <v>1343.9</v>
      </c>
      <c r="P72" s="127">
        <f>RCF!C$7</f>
        <v>12.33</v>
      </c>
      <c r="Q72" s="118">
        <f t="shared" si="55"/>
        <v>1747</v>
      </c>
      <c r="R72" s="118">
        <f t="shared" si="55"/>
        <v>2015.8</v>
      </c>
      <c r="S72" s="44">
        <f t="shared" si="43"/>
        <v>1329.6</v>
      </c>
      <c r="T72" s="127">
        <f>RCF!C$9</f>
        <v>12.199</v>
      </c>
      <c r="U72" s="44">
        <f t="shared" si="44"/>
        <v>1329.6</v>
      </c>
      <c r="V72" s="128">
        <f t="shared" si="45"/>
        <v>12.199</v>
      </c>
      <c r="W72" s="118">
        <f t="shared" si="56"/>
        <v>1462.5</v>
      </c>
      <c r="X72" s="118">
        <f t="shared" si="56"/>
        <v>1821.5</v>
      </c>
      <c r="Y72" s="118">
        <f t="shared" si="56"/>
        <v>2153.9</v>
      </c>
      <c r="Z72" s="118">
        <f t="shared" si="56"/>
        <v>1954.5</v>
      </c>
      <c r="AA72" s="118">
        <f t="shared" si="56"/>
        <v>2885.2</v>
      </c>
      <c r="AB72" s="118">
        <f t="shared" si="56"/>
        <v>3988.8</v>
      </c>
      <c r="AC72" s="44">
        <f t="shared" si="46"/>
        <v>1345</v>
      </c>
      <c r="AD72" s="128">
        <f>RCF!C$13</f>
        <v>12.34</v>
      </c>
      <c r="AE72" s="118">
        <f t="shared" si="57"/>
        <v>2219.3000000000002</v>
      </c>
      <c r="AF72" s="118">
        <f t="shared" si="57"/>
        <v>2824.5</v>
      </c>
      <c r="AG72" s="118">
        <f t="shared" si="57"/>
        <v>4035</v>
      </c>
      <c r="AH72" s="44">
        <f t="shared" si="47"/>
        <v>1358.1</v>
      </c>
      <c r="AI72" s="128">
        <f>RCF!C$31</f>
        <v>12.46</v>
      </c>
      <c r="AJ72" s="44">
        <f t="shared" si="48"/>
        <v>0</v>
      </c>
      <c r="AK72" s="128">
        <v>0</v>
      </c>
      <c r="AL72" s="44">
        <f t="shared" si="49"/>
        <v>1397.9</v>
      </c>
      <c r="AM72" s="128">
        <f>RCF!C$33</f>
        <v>12.824999999999999</v>
      </c>
      <c r="AN72" s="118">
        <f t="shared" si="37"/>
        <v>2096.8000000000002</v>
      </c>
      <c r="AO72" s="44">
        <f t="shared" si="50"/>
        <v>1408.2</v>
      </c>
      <c r="AP72" s="128">
        <f>RCF!C$35</f>
        <v>12.92</v>
      </c>
      <c r="AQ72" s="118">
        <f t="shared" si="58"/>
        <v>1689.8</v>
      </c>
      <c r="AR72" s="118">
        <f t="shared" si="58"/>
        <v>1901</v>
      </c>
      <c r="AS72" s="44">
        <f t="shared" si="51"/>
        <v>1428.9</v>
      </c>
      <c r="AT72" s="128">
        <f>RCF!C$37</f>
        <v>13.11</v>
      </c>
      <c r="AU72" s="44">
        <f t="shared" si="52"/>
        <v>1400.6</v>
      </c>
      <c r="AV72" s="128">
        <f>RCF!C$39</f>
        <v>12.85</v>
      </c>
      <c r="AW72" s="44">
        <f t="shared" si="53"/>
        <v>1382.3</v>
      </c>
      <c r="AX72" s="128">
        <f>RCF!C$41</f>
        <v>12.682</v>
      </c>
    </row>
    <row r="73" spans="1:50" s="64" customFormat="1" x14ac:dyDescent="0.2">
      <c r="A73" s="49" t="s">
        <v>84</v>
      </c>
      <c r="B73" s="50" t="s">
        <v>153</v>
      </c>
      <c r="C73" s="51">
        <v>160</v>
      </c>
      <c r="D73" s="44">
        <f t="shared" si="59"/>
        <v>6988.6</v>
      </c>
      <c r="E73" s="43">
        <f>RCF!C$43</f>
        <v>43.679000000000002</v>
      </c>
      <c r="F73" s="44">
        <f t="shared" si="39"/>
        <v>2010</v>
      </c>
      <c r="G73" s="127">
        <f>RCF!C$5</f>
        <v>12.563000000000001</v>
      </c>
      <c r="H73" s="44">
        <f t="shared" si="40"/>
        <v>2010.1</v>
      </c>
      <c r="I73" s="127">
        <f t="shared" si="41"/>
        <v>12.563000000000001</v>
      </c>
      <c r="J73" s="118">
        <f t="shared" si="54"/>
        <v>2211.1</v>
      </c>
      <c r="K73" s="118">
        <f t="shared" si="54"/>
        <v>2713.6</v>
      </c>
      <c r="L73" s="118">
        <f t="shared" si="54"/>
        <v>3015.1</v>
      </c>
      <c r="M73" s="118">
        <f t="shared" si="54"/>
        <v>4020.2</v>
      </c>
      <c r="N73" s="118">
        <f t="shared" si="54"/>
        <v>4321.7</v>
      </c>
      <c r="O73" s="44">
        <f t="shared" si="42"/>
        <v>1972.8</v>
      </c>
      <c r="P73" s="127">
        <f>RCF!C$7</f>
        <v>12.33</v>
      </c>
      <c r="Q73" s="118">
        <f t="shared" si="55"/>
        <v>2564.6</v>
      </c>
      <c r="R73" s="118">
        <f t="shared" si="55"/>
        <v>2959.2</v>
      </c>
      <c r="S73" s="44">
        <f t="shared" si="43"/>
        <v>1951.8</v>
      </c>
      <c r="T73" s="127">
        <f>RCF!C$9</f>
        <v>12.199</v>
      </c>
      <c r="U73" s="44">
        <f t="shared" si="44"/>
        <v>1951.8</v>
      </c>
      <c r="V73" s="128">
        <f t="shared" si="45"/>
        <v>12.199</v>
      </c>
      <c r="W73" s="118">
        <f t="shared" si="56"/>
        <v>2146.9</v>
      </c>
      <c r="X73" s="118">
        <f t="shared" si="56"/>
        <v>2673.9</v>
      </c>
      <c r="Y73" s="118">
        <f t="shared" si="56"/>
        <v>3161.9</v>
      </c>
      <c r="Z73" s="118">
        <f t="shared" si="56"/>
        <v>2869.1</v>
      </c>
      <c r="AA73" s="118">
        <f t="shared" si="56"/>
        <v>4235.3999999999996</v>
      </c>
      <c r="AB73" s="118">
        <f t="shared" si="56"/>
        <v>5855.4</v>
      </c>
      <c r="AC73" s="44">
        <f t="shared" si="46"/>
        <v>1974.4</v>
      </c>
      <c r="AD73" s="128">
        <f>RCF!C$13</f>
        <v>12.34</v>
      </c>
      <c r="AE73" s="118">
        <f t="shared" si="57"/>
        <v>3257.8</v>
      </c>
      <c r="AF73" s="118">
        <f t="shared" si="57"/>
        <v>4146.2</v>
      </c>
      <c r="AG73" s="118">
        <f t="shared" si="57"/>
        <v>5923.2</v>
      </c>
      <c r="AH73" s="44">
        <f t="shared" si="47"/>
        <v>1993.6</v>
      </c>
      <c r="AI73" s="128">
        <f>RCF!C$31</f>
        <v>12.46</v>
      </c>
      <c r="AJ73" s="44">
        <f t="shared" si="48"/>
        <v>0</v>
      </c>
      <c r="AK73" s="128">
        <v>0</v>
      </c>
      <c r="AL73" s="44">
        <f t="shared" si="49"/>
        <v>2052</v>
      </c>
      <c r="AM73" s="128">
        <f>RCF!C$33</f>
        <v>12.824999999999999</v>
      </c>
      <c r="AN73" s="118">
        <f t="shared" si="37"/>
        <v>3078</v>
      </c>
      <c r="AO73" s="44">
        <f t="shared" si="50"/>
        <v>2067.1999999999998</v>
      </c>
      <c r="AP73" s="128">
        <f>RCF!C$35</f>
        <v>12.92</v>
      </c>
      <c r="AQ73" s="118">
        <f t="shared" si="58"/>
        <v>2480.6</v>
      </c>
      <c r="AR73" s="118">
        <f t="shared" si="58"/>
        <v>2790.7</v>
      </c>
      <c r="AS73" s="44">
        <f t="shared" si="51"/>
        <v>2097.6</v>
      </c>
      <c r="AT73" s="128">
        <f>RCF!C$37</f>
        <v>13.11</v>
      </c>
      <c r="AU73" s="44">
        <f t="shared" si="52"/>
        <v>2056</v>
      </c>
      <c r="AV73" s="128">
        <f>RCF!C$39</f>
        <v>12.85</v>
      </c>
      <c r="AW73" s="44">
        <f t="shared" si="53"/>
        <v>2029.1</v>
      </c>
      <c r="AX73" s="128">
        <f>RCF!C$41</f>
        <v>12.682</v>
      </c>
    </row>
    <row r="74" spans="1:50" s="64" customFormat="1" x14ac:dyDescent="0.2">
      <c r="A74" s="49" t="s">
        <v>107</v>
      </c>
      <c r="B74" s="50" t="s">
        <v>154</v>
      </c>
      <c r="C74" s="51">
        <v>160</v>
      </c>
      <c r="D74" s="44">
        <f t="shared" si="59"/>
        <v>6988.6</v>
      </c>
      <c r="E74" s="43">
        <f>RCF!C$43</f>
        <v>43.679000000000002</v>
      </c>
      <c r="F74" s="44">
        <f t="shared" si="39"/>
        <v>2010</v>
      </c>
      <c r="G74" s="127">
        <f>RCF!C$5</f>
        <v>12.563000000000001</v>
      </c>
      <c r="H74" s="44">
        <f t="shared" si="40"/>
        <v>2010.1</v>
      </c>
      <c r="I74" s="127">
        <f t="shared" si="41"/>
        <v>12.563000000000001</v>
      </c>
      <c r="J74" s="118">
        <f t="shared" si="54"/>
        <v>2211.1</v>
      </c>
      <c r="K74" s="118">
        <f t="shared" si="54"/>
        <v>2713.6</v>
      </c>
      <c r="L74" s="118">
        <f t="shared" si="54"/>
        <v>3015.1</v>
      </c>
      <c r="M74" s="118">
        <f t="shared" si="54"/>
        <v>4020.2</v>
      </c>
      <c r="N74" s="118">
        <f t="shared" si="54"/>
        <v>4321.7</v>
      </c>
      <c r="O74" s="44">
        <f t="shared" si="42"/>
        <v>1972.8</v>
      </c>
      <c r="P74" s="127">
        <f>RCF!C$7</f>
        <v>12.33</v>
      </c>
      <c r="Q74" s="118">
        <f t="shared" si="55"/>
        <v>2564.6</v>
      </c>
      <c r="R74" s="118">
        <f t="shared" si="55"/>
        <v>2959.2</v>
      </c>
      <c r="S74" s="44">
        <f t="shared" si="43"/>
        <v>1951.8</v>
      </c>
      <c r="T74" s="127">
        <f>RCF!C$9</f>
        <v>12.199</v>
      </c>
      <c r="U74" s="44">
        <f t="shared" si="44"/>
        <v>1951.8</v>
      </c>
      <c r="V74" s="128">
        <f t="shared" si="45"/>
        <v>12.199</v>
      </c>
      <c r="W74" s="118">
        <f t="shared" si="56"/>
        <v>2146.9</v>
      </c>
      <c r="X74" s="118">
        <f t="shared" si="56"/>
        <v>2673.9</v>
      </c>
      <c r="Y74" s="118">
        <f t="shared" si="56"/>
        <v>3161.9</v>
      </c>
      <c r="Z74" s="118">
        <f t="shared" si="56"/>
        <v>2869.1</v>
      </c>
      <c r="AA74" s="118">
        <f t="shared" si="56"/>
        <v>4235.3999999999996</v>
      </c>
      <c r="AB74" s="118">
        <f t="shared" si="56"/>
        <v>5855.4</v>
      </c>
      <c r="AC74" s="44">
        <f t="shared" si="46"/>
        <v>1974.4</v>
      </c>
      <c r="AD74" s="128">
        <f>RCF!C$13</f>
        <v>12.34</v>
      </c>
      <c r="AE74" s="118">
        <f t="shared" si="57"/>
        <v>3257.8</v>
      </c>
      <c r="AF74" s="118">
        <f t="shared" si="57"/>
        <v>4146.2</v>
      </c>
      <c r="AG74" s="118">
        <f t="shared" si="57"/>
        <v>5923.2</v>
      </c>
      <c r="AH74" s="44">
        <f t="shared" si="47"/>
        <v>1993.6</v>
      </c>
      <c r="AI74" s="128">
        <f>RCF!C$31</f>
        <v>12.46</v>
      </c>
      <c r="AJ74" s="44">
        <f t="shared" si="48"/>
        <v>0</v>
      </c>
      <c r="AK74" s="128">
        <v>0</v>
      </c>
      <c r="AL74" s="44">
        <f t="shared" si="49"/>
        <v>2052</v>
      </c>
      <c r="AM74" s="128">
        <f>RCF!C$33</f>
        <v>12.824999999999999</v>
      </c>
      <c r="AN74" s="118">
        <f t="shared" si="37"/>
        <v>3078</v>
      </c>
      <c r="AO74" s="44">
        <f t="shared" si="50"/>
        <v>2067.1999999999998</v>
      </c>
      <c r="AP74" s="128">
        <f>RCF!C$35</f>
        <v>12.92</v>
      </c>
      <c r="AQ74" s="118">
        <f t="shared" si="58"/>
        <v>2480.6</v>
      </c>
      <c r="AR74" s="118">
        <f t="shared" si="58"/>
        <v>2790.7</v>
      </c>
      <c r="AS74" s="44">
        <f t="shared" si="51"/>
        <v>2097.6</v>
      </c>
      <c r="AT74" s="128">
        <f>RCF!C$37</f>
        <v>13.11</v>
      </c>
      <c r="AU74" s="44">
        <f t="shared" si="52"/>
        <v>2056</v>
      </c>
      <c r="AV74" s="128">
        <f>RCF!C$39</f>
        <v>12.85</v>
      </c>
      <c r="AW74" s="44">
        <f t="shared" si="53"/>
        <v>2029.1</v>
      </c>
      <c r="AX74" s="128">
        <f>RCF!C$41</f>
        <v>12.682</v>
      </c>
    </row>
    <row r="75" spans="1:50" s="64" customFormat="1" ht="25.5" x14ac:dyDescent="0.2">
      <c r="A75" s="49" t="s">
        <v>60</v>
      </c>
      <c r="B75" s="50" t="s">
        <v>155</v>
      </c>
      <c r="C75" s="51">
        <v>280</v>
      </c>
      <c r="D75" s="44">
        <f t="shared" si="59"/>
        <v>12230.1</v>
      </c>
      <c r="E75" s="43">
        <f>RCF!C$43</f>
        <v>43.679000000000002</v>
      </c>
      <c r="F75" s="44">
        <f t="shared" si="39"/>
        <v>3517.6</v>
      </c>
      <c r="G75" s="127">
        <f>RCF!C$5</f>
        <v>12.563000000000001</v>
      </c>
      <c r="H75" s="44">
        <f t="shared" si="40"/>
        <v>3517.6</v>
      </c>
      <c r="I75" s="127">
        <f t="shared" si="41"/>
        <v>12.563000000000001</v>
      </c>
      <c r="J75" s="118">
        <f t="shared" si="54"/>
        <v>3869.4</v>
      </c>
      <c r="K75" s="118">
        <f t="shared" si="54"/>
        <v>4748.8</v>
      </c>
      <c r="L75" s="118">
        <f t="shared" si="54"/>
        <v>5276.5</v>
      </c>
      <c r="M75" s="118">
        <f t="shared" si="54"/>
        <v>7035.3</v>
      </c>
      <c r="N75" s="118">
        <f t="shared" si="54"/>
        <v>7562.9</v>
      </c>
      <c r="O75" s="44">
        <f t="shared" si="42"/>
        <v>3452.4</v>
      </c>
      <c r="P75" s="127">
        <f>RCF!C$7</f>
        <v>12.33</v>
      </c>
      <c r="Q75" s="118">
        <f t="shared" si="55"/>
        <v>4488.1000000000004</v>
      </c>
      <c r="R75" s="118">
        <f t="shared" si="55"/>
        <v>5178.6000000000004</v>
      </c>
      <c r="S75" s="44">
        <f t="shared" si="43"/>
        <v>3415.7</v>
      </c>
      <c r="T75" s="127">
        <f>RCF!C$9</f>
        <v>12.199</v>
      </c>
      <c r="U75" s="44">
        <f t="shared" si="44"/>
        <v>3415.7</v>
      </c>
      <c r="V75" s="128">
        <f t="shared" si="45"/>
        <v>12.199</v>
      </c>
      <c r="W75" s="118">
        <f t="shared" si="56"/>
        <v>3757.2</v>
      </c>
      <c r="X75" s="118">
        <f t="shared" si="56"/>
        <v>4679.5</v>
      </c>
      <c r="Y75" s="118">
        <f t="shared" si="56"/>
        <v>5533.4</v>
      </c>
      <c r="Z75" s="118">
        <f t="shared" si="56"/>
        <v>5021</v>
      </c>
      <c r="AA75" s="118">
        <f t="shared" si="56"/>
        <v>7412</v>
      </c>
      <c r="AB75" s="118">
        <f t="shared" si="56"/>
        <v>10247.1</v>
      </c>
      <c r="AC75" s="44">
        <f t="shared" si="46"/>
        <v>3455.2</v>
      </c>
      <c r="AD75" s="128">
        <f>RCF!C$13</f>
        <v>12.34</v>
      </c>
      <c r="AE75" s="118">
        <f t="shared" si="57"/>
        <v>5701.1</v>
      </c>
      <c r="AF75" s="118">
        <f t="shared" si="57"/>
        <v>7255.9</v>
      </c>
      <c r="AG75" s="118">
        <f t="shared" si="57"/>
        <v>10365.6</v>
      </c>
      <c r="AH75" s="44">
        <f t="shared" si="47"/>
        <v>3488.8</v>
      </c>
      <c r="AI75" s="128">
        <f>RCF!C$31</f>
        <v>12.46</v>
      </c>
      <c r="AJ75" s="44">
        <f t="shared" si="48"/>
        <v>0</v>
      </c>
      <c r="AK75" s="128">
        <v>0</v>
      </c>
      <c r="AL75" s="44">
        <f t="shared" si="49"/>
        <v>3591</v>
      </c>
      <c r="AM75" s="128">
        <f>RCF!C$33</f>
        <v>12.824999999999999</v>
      </c>
      <c r="AN75" s="118">
        <f t="shared" si="37"/>
        <v>5386.5</v>
      </c>
      <c r="AO75" s="44">
        <f t="shared" si="50"/>
        <v>3617.6</v>
      </c>
      <c r="AP75" s="128">
        <f>RCF!C$35</f>
        <v>12.92</v>
      </c>
      <c r="AQ75" s="118">
        <f t="shared" si="58"/>
        <v>4341.1000000000004</v>
      </c>
      <c r="AR75" s="118">
        <f t="shared" si="58"/>
        <v>4883.7</v>
      </c>
      <c r="AS75" s="44">
        <f t="shared" si="51"/>
        <v>3670.8</v>
      </c>
      <c r="AT75" s="128">
        <f>RCF!C$37</f>
        <v>13.11</v>
      </c>
      <c r="AU75" s="44">
        <f t="shared" si="52"/>
        <v>3598</v>
      </c>
      <c r="AV75" s="128">
        <f>RCF!C$39</f>
        <v>12.85</v>
      </c>
      <c r="AW75" s="44">
        <f t="shared" si="53"/>
        <v>3550.9</v>
      </c>
      <c r="AX75" s="128">
        <f>RCF!C$41</f>
        <v>12.682</v>
      </c>
    </row>
    <row r="76" spans="1:50" s="64" customFormat="1" x14ac:dyDescent="0.2">
      <c r="A76" s="49" t="s">
        <v>81</v>
      </c>
      <c r="B76" s="50" t="s">
        <v>156</v>
      </c>
      <c r="C76" s="51">
        <v>165</v>
      </c>
      <c r="D76" s="44">
        <f t="shared" si="59"/>
        <v>7207</v>
      </c>
      <c r="E76" s="43">
        <f>RCF!C$43</f>
        <v>43.679000000000002</v>
      </c>
      <c r="F76" s="44">
        <f t="shared" si="39"/>
        <v>2072.8000000000002</v>
      </c>
      <c r="G76" s="127">
        <f>RCF!C$5</f>
        <v>12.563000000000001</v>
      </c>
      <c r="H76" s="44">
        <f t="shared" si="40"/>
        <v>2072.9</v>
      </c>
      <c r="I76" s="127">
        <f t="shared" si="41"/>
        <v>12.563000000000001</v>
      </c>
      <c r="J76" s="118">
        <f t="shared" si="54"/>
        <v>2280.1999999999998</v>
      </c>
      <c r="K76" s="118">
        <f t="shared" si="54"/>
        <v>2798.4</v>
      </c>
      <c r="L76" s="118">
        <f t="shared" si="54"/>
        <v>3109.3</v>
      </c>
      <c r="M76" s="118">
        <f t="shared" si="54"/>
        <v>4145.8</v>
      </c>
      <c r="N76" s="118">
        <f t="shared" si="54"/>
        <v>4456.7</v>
      </c>
      <c r="O76" s="44">
        <f t="shared" si="42"/>
        <v>2034.4</v>
      </c>
      <c r="P76" s="127">
        <f>RCF!C$7</f>
        <v>12.33</v>
      </c>
      <c r="Q76" s="118">
        <f t="shared" si="55"/>
        <v>2644.7</v>
      </c>
      <c r="R76" s="118">
        <f t="shared" si="55"/>
        <v>3051.6</v>
      </c>
      <c r="S76" s="44">
        <f t="shared" si="43"/>
        <v>2012.8</v>
      </c>
      <c r="T76" s="127">
        <f>RCF!C$9</f>
        <v>12.199</v>
      </c>
      <c r="U76" s="44">
        <f t="shared" si="44"/>
        <v>2012.8</v>
      </c>
      <c r="V76" s="128">
        <f t="shared" si="45"/>
        <v>12.199</v>
      </c>
      <c r="W76" s="118">
        <f t="shared" si="56"/>
        <v>2214</v>
      </c>
      <c r="X76" s="118">
        <f t="shared" si="56"/>
        <v>2757.5</v>
      </c>
      <c r="Y76" s="118">
        <f t="shared" si="56"/>
        <v>3260.7</v>
      </c>
      <c r="Z76" s="118">
        <f t="shared" si="56"/>
        <v>2958.8</v>
      </c>
      <c r="AA76" s="118">
        <f t="shared" si="56"/>
        <v>4367.7</v>
      </c>
      <c r="AB76" s="118">
        <f t="shared" si="56"/>
        <v>6038.4</v>
      </c>
      <c r="AC76" s="44">
        <f t="shared" si="46"/>
        <v>2036.1</v>
      </c>
      <c r="AD76" s="128">
        <f>RCF!C$13</f>
        <v>12.34</v>
      </c>
      <c r="AE76" s="118">
        <f t="shared" si="57"/>
        <v>3359.6</v>
      </c>
      <c r="AF76" s="118">
        <f t="shared" si="57"/>
        <v>4275.8</v>
      </c>
      <c r="AG76" s="118">
        <f t="shared" si="57"/>
        <v>6108.3</v>
      </c>
      <c r="AH76" s="44">
        <f t="shared" si="47"/>
        <v>2055.9</v>
      </c>
      <c r="AI76" s="128">
        <f>RCF!C$31</f>
        <v>12.46</v>
      </c>
      <c r="AJ76" s="44">
        <f t="shared" si="48"/>
        <v>0</v>
      </c>
      <c r="AK76" s="128">
        <v>0</v>
      </c>
      <c r="AL76" s="44">
        <f t="shared" si="49"/>
        <v>2116.1</v>
      </c>
      <c r="AM76" s="128">
        <f>RCF!C$33</f>
        <v>12.824999999999999</v>
      </c>
      <c r="AN76" s="118">
        <f t="shared" si="37"/>
        <v>3174.1</v>
      </c>
      <c r="AO76" s="44">
        <f t="shared" si="50"/>
        <v>2131.8000000000002</v>
      </c>
      <c r="AP76" s="128">
        <f>RCF!C$35</f>
        <v>12.92</v>
      </c>
      <c r="AQ76" s="118">
        <f t="shared" si="58"/>
        <v>2558.1</v>
      </c>
      <c r="AR76" s="118">
        <f t="shared" si="58"/>
        <v>2877.9</v>
      </c>
      <c r="AS76" s="44">
        <f t="shared" si="51"/>
        <v>2163.1</v>
      </c>
      <c r="AT76" s="128">
        <f>RCF!C$37</f>
        <v>13.11</v>
      </c>
      <c r="AU76" s="44">
        <f t="shared" si="52"/>
        <v>2120.1999999999998</v>
      </c>
      <c r="AV76" s="128">
        <f>RCF!C$39</f>
        <v>12.85</v>
      </c>
      <c r="AW76" s="44">
        <f t="shared" si="53"/>
        <v>2092.5</v>
      </c>
      <c r="AX76" s="128">
        <f>RCF!C$41</f>
        <v>12.682</v>
      </c>
    </row>
    <row r="77" spans="1:50" s="64" customFormat="1" x14ac:dyDescent="0.2">
      <c r="A77" s="49" t="s">
        <v>72</v>
      </c>
      <c r="B77" s="50" t="s">
        <v>157</v>
      </c>
      <c r="C77" s="51">
        <v>134</v>
      </c>
      <c r="D77" s="44">
        <f t="shared" si="59"/>
        <v>5853</v>
      </c>
      <c r="E77" s="43">
        <f>RCF!C$43</f>
        <v>43.679000000000002</v>
      </c>
      <c r="F77" s="44">
        <f t="shared" si="39"/>
        <v>1683.4</v>
      </c>
      <c r="G77" s="127">
        <f>RCF!C$5</f>
        <v>12.563000000000001</v>
      </c>
      <c r="H77" s="44">
        <f t="shared" si="40"/>
        <v>1683.4</v>
      </c>
      <c r="I77" s="127">
        <f t="shared" si="41"/>
        <v>12.563000000000001</v>
      </c>
      <c r="J77" s="118">
        <f t="shared" si="54"/>
        <v>1851.8</v>
      </c>
      <c r="K77" s="118">
        <f t="shared" si="54"/>
        <v>2272.6</v>
      </c>
      <c r="L77" s="118">
        <f t="shared" si="54"/>
        <v>2525.1999999999998</v>
      </c>
      <c r="M77" s="118">
        <f t="shared" si="54"/>
        <v>3366.9</v>
      </c>
      <c r="N77" s="118">
        <f t="shared" si="54"/>
        <v>3619.4</v>
      </c>
      <c r="O77" s="44">
        <f t="shared" si="42"/>
        <v>1652.2</v>
      </c>
      <c r="P77" s="127">
        <f>RCF!C$7</f>
        <v>12.33</v>
      </c>
      <c r="Q77" s="118">
        <f t="shared" si="55"/>
        <v>2147.8000000000002</v>
      </c>
      <c r="R77" s="118">
        <f t="shared" si="55"/>
        <v>2478.3000000000002</v>
      </c>
      <c r="S77" s="44">
        <f t="shared" si="43"/>
        <v>1634.6</v>
      </c>
      <c r="T77" s="127">
        <f>RCF!C$9</f>
        <v>12.199</v>
      </c>
      <c r="U77" s="44">
        <f t="shared" si="44"/>
        <v>1634.6</v>
      </c>
      <c r="V77" s="128">
        <f t="shared" si="45"/>
        <v>12.199</v>
      </c>
      <c r="W77" s="118">
        <f t="shared" si="56"/>
        <v>1798</v>
      </c>
      <c r="X77" s="118">
        <f t="shared" si="56"/>
        <v>2239.4</v>
      </c>
      <c r="Y77" s="118">
        <f t="shared" si="56"/>
        <v>2648</v>
      </c>
      <c r="Z77" s="118">
        <f t="shared" si="56"/>
        <v>2402.8000000000002</v>
      </c>
      <c r="AA77" s="118">
        <f t="shared" si="56"/>
        <v>3547</v>
      </c>
      <c r="AB77" s="118">
        <f t="shared" si="56"/>
        <v>4903.8</v>
      </c>
      <c r="AC77" s="44">
        <f t="shared" si="46"/>
        <v>1653.5</v>
      </c>
      <c r="AD77" s="128">
        <f>RCF!C$13</f>
        <v>12.34</v>
      </c>
      <c r="AE77" s="118">
        <f t="shared" si="57"/>
        <v>2728.3</v>
      </c>
      <c r="AF77" s="118">
        <f t="shared" si="57"/>
        <v>3472.4</v>
      </c>
      <c r="AG77" s="118">
        <f t="shared" si="57"/>
        <v>4960.5</v>
      </c>
      <c r="AH77" s="44">
        <f t="shared" si="47"/>
        <v>1669.6</v>
      </c>
      <c r="AI77" s="128">
        <f>RCF!C$31</f>
        <v>12.46</v>
      </c>
      <c r="AJ77" s="44">
        <f t="shared" si="48"/>
        <v>0</v>
      </c>
      <c r="AK77" s="128">
        <v>0</v>
      </c>
      <c r="AL77" s="44">
        <f t="shared" si="49"/>
        <v>1718.5</v>
      </c>
      <c r="AM77" s="128">
        <f>RCF!C$33</f>
        <v>12.824999999999999</v>
      </c>
      <c r="AN77" s="118">
        <f t="shared" si="37"/>
        <v>2577.6999999999998</v>
      </c>
      <c r="AO77" s="44">
        <f t="shared" si="50"/>
        <v>1731.2</v>
      </c>
      <c r="AP77" s="128">
        <f>RCF!C$35</f>
        <v>12.92</v>
      </c>
      <c r="AQ77" s="118">
        <f t="shared" si="58"/>
        <v>2077.4</v>
      </c>
      <c r="AR77" s="118">
        <f t="shared" si="58"/>
        <v>2337.1</v>
      </c>
      <c r="AS77" s="44">
        <f t="shared" si="51"/>
        <v>1756.7</v>
      </c>
      <c r="AT77" s="128">
        <f>RCF!C$37</f>
        <v>13.11</v>
      </c>
      <c r="AU77" s="44">
        <f t="shared" si="52"/>
        <v>1721.9</v>
      </c>
      <c r="AV77" s="128">
        <f>RCF!C$39</f>
        <v>12.85</v>
      </c>
      <c r="AW77" s="44">
        <f t="shared" si="53"/>
        <v>1699.3</v>
      </c>
      <c r="AX77" s="128">
        <f>RCF!C$41</f>
        <v>12.682</v>
      </c>
    </row>
    <row r="78" spans="1:50" s="64" customFormat="1" x14ac:dyDescent="0.2">
      <c r="A78" s="49" t="s">
        <v>76</v>
      </c>
      <c r="B78" s="50" t="s">
        <v>158</v>
      </c>
      <c r="C78" s="51">
        <v>139.69999999999999</v>
      </c>
      <c r="D78" s="44">
        <f t="shared" si="59"/>
        <v>6102</v>
      </c>
      <c r="E78" s="43">
        <f>RCF!C$43</f>
        <v>43.679000000000002</v>
      </c>
      <c r="F78" s="44">
        <f t="shared" si="39"/>
        <v>1755</v>
      </c>
      <c r="G78" s="127">
        <f>RCF!C$5</f>
        <v>12.563000000000001</v>
      </c>
      <c r="H78" s="44">
        <f t="shared" si="40"/>
        <v>1755.1</v>
      </c>
      <c r="I78" s="127">
        <f t="shared" si="41"/>
        <v>12.563000000000001</v>
      </c>
      <c r="J78" s="118">
        <f t="shared" si="54"/>
        <v>1930.6</v>
      </c>
      <c r="K78" s="118">
        <f t="shared" si="54"/>
        <v>2369.3000000000002</v>
      </c>
      <c r="L78" s="118">
        <f t="shared" si="54"/>
        <v>2632.6</v>
      </c>
      <c r="M78" s="118">
        <f t="shared" si="54"/>
        <v>3510.1</v>
      </c>
      <c r="N78" s="118">
        <f t="shared" si="54"/>
        <v>3773.4</v>
      </c>
      <c r="O78" s="44">
        <f t="shared" si="42"/>
        <v>1722.5</v>
      </c>
      <c r="P78" s="127">
        <f>RCF!C$7</f>
        <v>12.33</v>
      </c>
      <c r="Q78" s="118">
        <f t="shared" si="55"/>
        <v>2239.1999999999998</v>
      </c>
      <c r="R78" s="118">
        <f t="shared" si="55"/>
        <v>2583.6999999999998</v>
      </c>
      <c r="S78" s="44">
        <f t="shared" si="43"/>
        <v>1704.2</v>
      </c>
      <c r="T78" s="127">
        <f>RCF!C$9</f>
        <v>12.199</v>
      </c>
      <c r="U78" s="44">
        <f t="shared" si="44"/>
        <v>1704.2</v>
      </c>
      <c r="V78" s="128">
        <f t="shared" si="45"/>
        <v>12.199</v>
      </c>
      <c r="W78" s="118">
        <f t="shared" si="56"/>
        <v>1874.6</v>
      </c>
      <c r="X78" s="118">
        <f t="shared" si="56"/>
        <v>2334.6999999999998</v>
      </c>
      <c r="Y78" s="118">
        <f t="shared" si="56"/>
        <v>2760.8</v>
      </c>
      <c r="Z78" s="118">
        <f t="shared" si="56"/>
        <v>2505.1</v>
      </c>
      <c r="AA78" s="118">
        <f t="shared" si="56"/>
        <v>3698.1</v>
      </c>
      <c r="AB78" s="118">
        <f t="shared" si="56"/>
        <v>5112.6000000000004</v>
      </c>
      <c r="AC78" s="44">
        <f t="shared" si="46"/>
        <v>1723.8</v>
      </c>
      <c r="AD78" s="128">
        <f>RCF!C$13</f>
        <v>12.34</v>
      </c>
      <c r="AE78" s="118">
        <f t="shared" si="57"/>
        <v>2844.3</v>
      </c>
      <c r="AF78" s="118">
        <f t="shared" si="57"/>
        <v>3620</v>
      </c>
      <c r="AG78" s="118">
        <f t="shared" si="57"/>
        <v>5171.3999999999996</v>
      </c>
      <c r="AH78" s="44">
        <f t="shared" si="47"/>
        <v>1740.6</v>
      </c>
      <c r="AI78" s="128">
        <f>RCF!C$31</f>
        <v>12.46</v>
      </c>
      <c r="AJ78" s="44">
        <f t="shared" si="48"/>
        <v>0</v>
      </c>
      <c r="AK78" s="128">
        <v>0</v>
      </c>
      <c r="AL78" s="44">
        <f t="shared" si="49"/>
        <v>1791.6</v>
      </c>
      <c r="AM78" s="128">
        <f>RCF!C$33</f>
        <v>12.824999999999999</v>
      </c>
      <c r="AN78" s="118">
        <f t="shared" si="37"/>
        <v>2687.4</v>
      </c>
      <c r="AO78" s="44">
        <f t="shared" si="50"/>
        <v>1804.9</v>
      </c>
      <c r="AP78" s="128">
        <f>RCF!C$35</f>
        <v>12.92</v>
      </c>
      <c r="AQ78" s="118">
        <f t="shared" si="58"/>
        <v>2165.8000000000002</v>
      </c>
      <c r="AR78" s="118">
        <f t="shared" si="58"/>
        <v>2436.6</v>
      </c>
      <c r="AS78" s="44">
        <f t="shared" si="51"/>
        <v>1831.4</v>
      </c>
      <c r="AT78" s="128">
        <f>RCF!C$37</f>
        <v>13.11</v>
      </c>
      <c r="AU78" s="44">
        <f t="shared" si="52"/>
        <v>1795.1</v>
      </c>
      <c r="AV78" s="128">
        <f>RCF!C$39</f>
        <v>12.85</v>
      </c>
      <c r="AW78" s="44">
        <f t="shared" si="53"/>
        <v>1771.6</v>
      </c>
      <c r="AX78" s="128">
        <f>RCF!C$41</f>
        <v>12.682</v>
      </c>
    </row>
    <row r="79" spans="1:50" s="64" customFormat="1" x14ac:dyDescent="0.2">
      <c r="A79" s="49" t="s">
        <v>108</v>
      </c>
      <c r="B79" s="50" t="s">
        <v>159</v>
      </c>
      <c r="C79" s="51">
        <v>128</v>
      </c>
      <c r="D79" s="44">
        <f t="shared" si="59"/>
        <v>5590.9</v>
      </c>
      <c r="E79" s="43">
        <f>RCF!C$43</f>
        <v>43.679000000000002</v>
      </c>
      <c r="F79" s="44">
        <f t="shared" si="39"/>
        <v>1608</v>
      </c>
      <c r="G79" s="127">
        <f>RCF!C$5</f>
        <v>12.563000000000001</v>
      </c>
      <c r="H79" s="44">
        <f t="shared" si="40"/>
        <v>1608.1</v>
      </c>
      <c r="I79" s="127">
        <f t="shared" si="41"/>
        <v>12.563000000000001</v>
      </c>
      <c r="J79" s="118">
        <f t="shared" si="54"/>
        <v>1768.9</v>
      </c>
      <c r="K79" s="118">
        <f t="shared" si="54"/>
        <v>2170.9</v>
      </c>
      <c r="L79" s="118">
        <f t="shared" si="54"/>
        <v>2412.1</v>
      </c>
      <c r="M79" s="118">
        <f t="shared" si="54"/>
        <v>3216.1</v>
      </c>
      <c r="N79" s="118">
        <f t="shared" si="54"/>
        <v>3457.3</v>
      </c>
      <c r="O79" s="44">
        <f t="shared" si="42"/>
        <v>1578.2</v>
      </c>
      <c r="P79" s="127">
        <f>RCF!C$7</f>
        <v>12.33</v>
      </c>
      <c r="Q79" s="118">
        <f t="shared" si="55"/>
        <v>2051.6</v>
      </c>
      <c r="R79" s="118">
        <f t="shared" si="55"/>
        <v>2367.3000000000002</v>
      </c>
      <c r="S79" s="44">
        <f t="shared" si="43"/>
        <v>1561.4</v>
      </c>
      <c r="T79" s="127">
        <f>RCF!C$9</f>
        <v>12.199</v>
      </c>
      <c r="U79" s="44">
        <f t="shared" si="44"/>
        <v>1561.4</v>
      </c>
      <c r="V79" s="128">
        <f t="shared" si="45"/>
        <v>12.199</v>
      </c>
      <c r="W79" s="118">
        <f t="shared" si="56"/>
        <v>1717.5</v>
      </c>
      <c r="X79" s="118">
        <f t="shared" si="56"/>
        <v>2139.1</v>
      </c>
      <c r="Y79" s="118">
        <f t="shared" si="56"/>
        <v>2529.4</v>
      </c>
      <c r="Z79" s="118">
        <f t="shared" si="56"/>
        <v>2295.1999999999998</v>
      </c>
      <c r="AA79" s="118">
        <f t="shared" si="56"/>
        <v>3388.2</v>
      </c>
      <c r="AB79" s="118">
        <f t="shared" si="56"/>
        <v>4684.2</v>
      </c>
      <c r="AC79" s="44">
        <f t="shared" si="46"/>
        <v>1579.5</v>
      </c>
      <c r="AD79" s="128">
        <f>RCF!C$13</f>
        <v>12.34</v>
      </c>
      <c r="AE79" s="118">
        <f t="shared" si="57"/>
        <v>2606.1999999999998</v>
      </c>
      <c r="AF79" s="118">
        <f t="shared" si="57"/>
        <v>3317</v>
      </c>
      <c r="AG79" s="118">
        <f t="shared" si="57"/>
        <v>4738.5</v>
      </c>
      <c r="AH79" s="44">
        <f t="shared" si="47"/>
        <v>1594.8</v>
      </c>
      <c r="AI79" s="128">
        <f>RCF!C$31</f>
        <v>12.46</v>
      </c>
      <c r="AJ79" s="44">
        <f t="shared" si="48"/>
        <v>0</v>
      </c>
      <c r="AK79" s="128">
        <v>0</v>
      </c>
      <c r="AL79" s="44">
        <f t="shared" si="49"/>
        <v>1641.6</v>
      </c>
      <c r="AM79" s="128">
        <f>RCF!C$33</f>
        <v>12.824999999999999</v>
      </c>
      <c r="AN79" s="118">
        <f t="shared" si="37"/>
        <v>2462.4</v>
      </c>
      <c r="AO79" s="44">
        <f t="shared" si="50"/>
        <v>1653.7</v>
      </c>
      <c r="AP79" s="128">
        <f>RCF!C$35</f>
        <v>12.92</v>
      </c>
      <c r="AQ79" s="118">
        <f t="shared" si="58"/>
        <v>1984.4</v>
      </c>
      <c r="AR79" s="118">
        <f t="shared" si="58"/>
        <v>2232.4</v>
      </c>
      <c r="AS79" s="44">
        <f t="shared" si="51"/>
        <v>1678</v>
      </c>
      <c r="AT79" s="128">
        <f>RCF!C$37</f>
        <v>13.11</v>
      </c>
      <c r="AU79" s="44">
        <f t="shared" si="52"/>
        <v>1644.8</v>
      </c>
      <c r="AV79" s="128">
        <f>RCF!C$39</f>
        <v>12.85</v>
      </c>
      <c r="AW79" s="44">
        <f t="shared" si="53"/>
        <v>1623.2</v>
      </c>
      <c r="AX79" s="128">
        <f>RCF!C$41</f>
        <v>12.682</v>
      </c>
    </row>
    <row r="80" spans="1:50" s="64" customFormat="1" x14ac:dyDescent="0.2">
      <c r="A80" s="49" t="s">
        <v>88</v>
      </c>
      <c r="B80" s="50" t="s">
        <v>160</v>
      </c>
      <c r="C80" s="51">
        <v>129.69999999999999</v>
      </c>
      <c r="D80" s="44">
        <f t="shared" si="59"/>
        <v>5665.2</v>
      </c>
      <c r="E80" s="43">
        <f>RCF!C$43</f>
        <v>43.679000000000002</v>
      </c>
      <c r="F80" s="44">
        <f t="shared" si="39"/>
        <v>1629.4</v>
      </c>
      <c r="G80" s="127">
        <f>RCF!C$5</f>
        <v>12.563000000000001</v>
      </c>
      <c r="H80" s="44">
        <f t="shared" si="40"/>
        <v>1629.4</v>
      </c>
      <c r="I80" s="127">
        <f t="shared" si="41"/>
        <v>12.563000000000001</v>
      </c>
      <c r="J80" s="118">
        <f t="shared" si="54"/>
        <v>1792.4</v>
      </c>
      <c r="K80" s="118">
        <f t="shared" si="54"/>
        <v>2199.6999999999998</v>
      </c>
      <c r="L80" s="118">
        <f t="shared" si="54"/>
        <v>2444.1</v>
      </c>
      <c r="M80" s="118">
        <f t="shared" si="54"/>
        <v>3258.8</v>
      </c>
      <c r="N80" s="118">
        <f t="shared" si="54"/>
        <v>3503.3</v>
      </c>
      <c r="O80" s="44">
        <f t="shared" si="42"/>
        <v>1599.2</v>
      </c>
      <c r="P80" s="127">
        <f>RCF!C$7</f>
        <v>12.33</v>
      </c>
      <c r="Q80" s="118">
        <f t="shared" si="55"/>
        <v>2078.9</v>
      </c>
      <c r="R80" s="118">
        <f t="shared" si="55"/>
        <v>2398.8000000000002</v>
      </c>
      <c r="S80" s="44">
        <f t="shared" si="43"/>
        <v>1582.2</v>
      </c>
      <c r="T80" s="127">
        <f>RCF!C$9</f>
        <v>12.199</v>
      </c>
      <c r="U80" s="44">
        <f t="shared" si="44"/>
        <v>1582.2</v>
      </c>
      <c r="V80" s="128">
        <f t="shared" si="45"/>
        <v>12.199</v>
      </c>
      <c r="W80" s="118">
        <f t="shared" si="56"/>
        <v>1740.4</v>
      </c>
      <c r="X80" s="118">
        <f t="shared" si="56"/>
        <v>2167.6</v>
      </c>
      <c r="Y80" s="118">
        <f t="shared" si="56"/>
        <v>2563.1</v>
      </c>
      <c r="Z80" s="118">
        <f t="shared" si="56"/>
        <v>2325.8000000000002</v>
      </c>
      <c r="AA80" s="118">
        <f t="shared" si="56"/>
        <v>3433.3</v>
      </c>
      <c r="AB80" s="118">
        <f t="shared" si="56"/>
        <v>4746.6000000000004</v>
      </c>
      <c r="AC80" s="44">
        <f t="shared" si="46"/>
        <v>1600.4</v>
      </c>
      <c r="AD80" s="128">
        <f>RCF!C$13</f>
        <v>12.34</v>
      </c>
      <c r="AE80" s="118">
        <f t="shared" si="57"/>
        <v>2640.7</v>
      </c>
      <c r="AF80" s="118">
        <f t="shared" si="57"/>
        <v>3360.8</v>
      </c>
      <c r="AG80" s="118">
        <f t="shared" si="57"/>
        <v>4801.2</v>
      </c>
      <c r="AH80" s="44">
        <f t="shared" si="47"/>
        <v>1616</v>
      </c>
      <c r="AI80" s="128">
        <f>RCF!C$31</f>
        <v>12.46</v>
      </c>
      <c r="AJ80" s="44">
        <f t="shared" si="48"/>
        <v>0</v>
      </c>
      <c r="AK80" s="128">
        <v>0</v>
      </c>
      <c r="AL80" s="44">
        <f t="shared" si="49"/>
        <v>1663.4</v>
      </c>
      <c r="AM80" s="128">
        <f>RCF!C$33</f>
        <v>12.824999999999999</v>
      </c>
      <c r="AN80" s="118">
        <f t="shared" si="37"/>
        <v>2495.1</v>
      </c>
      <c r="AO80" s="44">
        <f t="shared" si="50"/>
        <v>1675.7</v>
      </c>
      <c r="AP80" s="128">
        <f>RCF!C$35</f>
        <v>12.92</v>
      </c>
      <c r="AQ80" s="118">
        <f t="shared" si="58"/>
        <v>2010.8</v>
      </c>
      <c r="AR80" s="118">
        <f t="shared" si="58"/>
        <v>2262.1</v>
      </c>
      <c r="AS80" s="44">
        <f t="shared" si="51"/>
        <v>1700.3</v>
      </c>
      <c r="AT80" s="128">
        <f>RCF!C$37</f>
        <v>13.11</v>
      </c>
      <c r="AU80" s="44">
        <f t="shared" si="52"/>
        <v>1666.6</v>
      </c>
      <c r="AV80" s="128">
        <f>RCF!C$39</f>
        <v>12.85</v>
      </c>
      <c r="AW80" s="44">
        <f t="shared" si="53"/>
        <v>1644.8</v>
      </c>
      <c r="AX80" s="128">
        <f>RCF!C$41</f>
        <v>12.682</v>
      </c>
    </row>
    <row r="81" spans="1:50" s="64" customFormat="1" x14ac:dyDescent="0.2">
      <c r="A81" s="49" t="s">
        <v>74</v>
      </c>
      <c r="B81" s="50" t="s">
        <v>160</v>
      </c>
      <c r="C81" s="51">
        <v>160</v>
      </c>
      <c r="D81" s="44">
        <f t="shared" si="59"/>
        <v>6988.6</v>
      </c>
      <c r="E81" s="43">
        <f>RCF!C$43</f>
        <v>43.679000000000002</v>
      </c>
      <c r="F81" s="44">
        <f t="shared" si="39"/>
        <v>2010</v>
      </c>
      <c r="G81" s="127">
        <f>RCF!C$5</f>
        <v>12.563000000000001</v>
      </c>
      <c r="H81" s="44">
        <f t="shared" si="40"/>
        <v>2010.1</v>
      </c>
      <c r="I81" s="127">
        <f t="shared" si="41"/>
        <v>12.563000000000001</v>
      </c>
      <c r="J81" s="118">
        <f t="shared" si="54"/>
        <v>2211.1</v>
      </c>
      <c r="K81" s="118">
        <f t="shared" si="54"/>
        <v>2713.6</v>
      </c>
      <c r="L81" s="118">
        <f t="shared" si="54"/>
        <v>3015.1</v>
      </c>
      <c r="M81" s="118">
        <f t="shared" si="54"/>
        <v>4020.2</v>
      </c>
      <c r="N81" s="118">
        <f t="shared" si="54"/>
        <v>4321.7</v>
      </c>
      <c r="O81" s="44">
        <f t="shared" si="42"/>
        <v>1972.8</v>
      </c>
      <c r="P81" s="127">
        <f>RCF!C$7</f>
        <v>12.33</v>
      </c>
      <c r="Q81" s="118">
        <f t="shared" si="55"/>
        <v>2564.6</v>
      </c>
      <c r="R81" s="118">
        <f t="shared" si="55"/>
        <v>2959.2</v>
      </c>
      <c r="S81" s="44">
        <f t="shared" si="43"/>
        <v>1951.8</v>
      </c>
      <c r="T81" s="127">
        <f>RCF!C$9</f>
        <v>12.199</v>
      </c>
      <c r="U81" s="44">
        <f t="shared" si="44"/>
        <v>1951.8</v>
      </c>
      <c r="V81" s="128">
        <f t="shared" si="45"/>
        <v>12.199</v>
      </c>
      <c r="W81" s="118">
        <f t="shared" si="56"/>
        <v>2146.9</v>
      </c>
      <c r="X81" s="118">
        <f t="shared" si="56"/>
        <v>2673.9</v>
      </c>
      <c r="Y81" s="118">
        <f t="shared" si="56"/>
        <v>3161.9</v>
      </c>
      <c r="Z81" s="118">
        <f t="shared" si="56"/>
        <v>2869.1</v>
      </c>
      <c r="AA81" s="118">
        <f t="shared" si="56"/>
        <v>4235.3999999999996</v>
      </c>
      <c r="AB81" s="118">
        <f t="shared" si="56"/>
        <v>5855.4</v>
      </c>
      <c r="AC81" s="44">
        <f t="shared" si="46"/>
        <v>1974.4</v>
      </c>
      <c r="AD81" s="128">
        <f>RCF!C$13</f>
        <v>12.34</v>
      </c>
      <c r="AE81" s="118">
        <f t="shared" si="57"/>
        <v>3257.8</v>
      </c>
      <c r="AF81" s="118">
        <f t="shared" si="57"/>
        <v>4146.2</v>
      </c>
      <c r="AG81" s="118">
        <f t="shared" si="57"/>
        <v>5923.2</v>
      </c>
      <c r="AH81" s="44">
        <f t="shared" si="47"/>
        <v>1993.6</v>
      </c>
      <c r="AI81" s="128">
        <f>RCF!C$31</f>
        <v>12.46</v>
      </c>
      <c r="AJ81" s="44">
        <f t="shared" si="48"/>
        <v>0</v>
      </c>
      <c r="AK81" s="128">
        <v>0</v>
      </c>
      <c r="AL81" s="44">
        <f t="shared" si="49"/>
        <v>2052</v>
      </c>
      <c r="AM81" s="128">
        <f>RCF!C$33</f>
        <v>12.824999999999999</v>
      </c>
      <c r="AN81" s="118">
        <f t="shared" si="37"/>
        <v>3078</v>
      </c>
      <c r="AO81" s="44">
        <f t="shared" si="50"/>
        <v>2067.1999999999998</v>
      </c>
      <c r="AP81" s="128">
        <f>RCF!C$35</f>
        <v>12.92</v>
      </c>
      <c r="AQ81" s="118">
        <f t="shared" si="58"/>
        <v>2480.6</v>
      </c>
      <c r="AR81" s="118">
        <f t="shared" si="58"/>
        <v>2790.7</v>
      </c>
      <c r="AS81" s="44">
        <f t="shared" si="51"/>
        <v>2097.6</v>
      </c>
      <c r="AT81" s="128">
        <f>RCF!C$37</f>
        <v>13.11</v>
      </c>
      <c r="AU81" s="44">
        <f t="shared" si="52"/>
        <v>2056</v>
      </c>
      <c r="AV81" s="128">
        <f>RCF!C$39</f>
        <v>12.85</v>
      </c>
      <c r="AW81" s="44">
        <f t="shared" si="53"/>
        <v>2029.1</v>
      </c>
      <c r="AX81" s="128">
        <f>RCF!C$41</f>
        <v>12.682</v>
      </c>
    </row>
    <row r="82" spans="1:50" s="64" customFormat="1" x14ac:dyDescent="0.2">
      <c r="A82" s="49" t="s">
        <v>91</v>
      </c>
      <c r="B82" s="50" t="s">
        <v>161</v>
      </c>
      <c r="C82" s="51">
        <v>64</v>
      </c>
      <c r="D82" s="44">
        <f t="shared" si="59"/>
        <v>2795.5</v>
      </c>
      <c r="E82" s="43">
        <f>RCF!C$43</f>
        <v>43.679000000000002</v>
      </c>
      <c r="F82" s="44">
        <f t="shared" si="39"/>
        <v>804</v>
      </c>
      <c r="G82" s="127">
        <f>RCF!C$5</f>
        <v>12.563000000000001</v>
      </c>
      <c r="H82" s="44">
        <f t="shared" si="40"/>
        <v>804</v>
      </c>
      <c r="I82" s="127">
        <f t="shared" si="41"/>
        <v>12.563000000000001</v>
      </c>
      <c r="J82" s="118">
        <f t="shared" si="54"/>
        <v>884.4</v>
      </c>
      <c r="K82" s="118">
        <f t="shared" si="54"/>
        <v>1085.4000000000001</v>
      </c>
      <c r="L82" s="118">
        <f t="shared" si="54"/>
        <v>1206</v>
      </c>
      <c r="M82" s="118">
        <f t="shared" si="54"/>
        <v>1608.1</v>
      </c>
      <c r="N82" s="118">
        <f t="shared" si="54"/>
        <v>1728.7</v>
      </c>
      <c r="O82" s="44">
        <f t="shared" si="42"/>
        <v>789.1</v>
      </c>
      <c r="P82" s="127">
        <f>RCF!C$7</f>
        <v>12.33</v>
      </c>
      <c r="Q82" s="118">
        <f t="shared" si="55"/>
        <v>1025.8</v>
      </c>
      <c r="R82" s="118">
        <f t="shared" si="55"/>
        <v>1183.5999999999999</v>
      </c>
      <c r="S82" s="44">
        <f t="shared" si="43"/>
        <v>780.7</v>
      </c>
      <c r="T82" s="127">
        <f>RCF!C$9</f>
        <v>12.199</v>
      </c>
      <c r="U82" s="44">
        <f t="shared" si="44"/>
        <v>780.7</v>
      </c>
      <c r="V82" s="128">
        <f t="shared" si="45"/>
        <v>12.199</v>
      </c>
      <c r="W82" s="118">
        <f t="shared" si="56"/>
        <v>858.7</v>
      </c>
      <c r="X82" s="118">
        <f t="shared" si="56"/>
        <v>1069.5</v>
      </c>
      <c r="Y82" s="118">
        <f t="shared" si="56"/>
        <v>1264.7</v>
      </c>
      <c r="Z82" s="118">
        <f t="shared" si="56"/>
        <v>1147.5999999999999</v>
      </c>
      <c r="AA82" s="118">
        <f t="shared" si="56"/>
        <v>1694.1</v>
      </c>
      <c r="AB82" s="118">
        <f t="shared" si="56"/>
        <v>2342.1</v>
      </c>
      <c r="AC82" s="44">
        <f t="shared" si="46"/>
        <v>789.7</v>
      </c>
      <c r="AD82" s="128">
        <f>RCF!C$13</f>
        <v>12.34</v>
      </c>
      <c r="AE82" s="118">
        <f t="shared" si="57"/>
        <v>1303</v>
      </c>
      <c r="AF82" s="118">
        <f t="shared" si="57"/>
        <v>1658.4</v>
      </c>
      <c r="AG82" s="118">
        <f t="shared" si="57"/>
        <v>2369.1</v>
      </c>
      <c r="AH82" s="44">
        <f t="shared" si="47"/>
        <v>797.4</v>
      </c>
      <c r="AI82" s="128">
        <f>RCF!C$31</f>
        <v>12.46</v>
      </c>
      <c r="AJ82" s="44">
        <f t="shared" si="48"/>
        <v>0</v>
      </c>
      <c r="AK82" s="128">
        <v>0</v>
      </c>
      <c r="AL82" s="44">
        <f t="shared" si="49"/>
        <v>820.8</v>
      </c>
      <c r="AM82" s="128">
        <f>RCF!C$33</f>
        <v>12.824999999999999</v>
      </c>
      <c r="AN82" s="118">
        <f t="shared" si="37"/>
        <v>1231.2</v>
      </c>
      <c r="AO82" s="44">
        <f t="shared" si="50"/>
        <v>826.8</v>
      </c>
      <c r="AP82" s="128">
        <f>RCF!C$35</f>
        <v>12.92</v>
      </c>
      <c r="AQ82" s="118">
        <f t="shared" si="58"/>
        <v>992.1</v>
      </c>
      <c r="AR82" s="118">
        <f t="shared" si="58"/>
        <v>1116.0999999999999</v>
      </c>
      <c r="AS82" s="44">
        <f t="shared" si="51"/>
        <v>839</v>
      </c>
      <c r="AT82" s="128">
        <f>RCF!C$37</f>
        <v>13.11</v>
      </c>
      <c r="AU82" s="44">
        <f t="shared" si="52"/>
        <v>822.4</v>
      </c>
      <c r="AV82" s="128">
        <f>RCF!C$39</f>
        <v>12.85</v>
      </c>
      <c r="AW82" s="44">
        <f t="shared" si="53"/>
        <v>811.6</v>
      </c>
      <c r="AX82" s="128">
        <f>RCF!C$41</f>
        <v>12.682</v>
      </c>
    </row>
    <row r="83" spans="1:50" s="64" customFormat="1" x14ac:dyDescent="0.2">
      <c r="A83" s="49" t="s">
        <v>73</v>
      </c>
      <c r="B83" s="50" t="s">
        <v>162</v>
      </c>
      <c r="C83" s="51">
        <v>98.7</v>
      </c>
      <c r="D83" s="44">
        <f t="shared" si="59"/>
        <v>4311.1000000000004</v>
      </c>
      <c r="E83" s="43">
        <f>RCF!C$43</f>
        <v>43.679000000000002</v>
      </c>
      <c r="F83" s="44">
        <f t="shared" si="39"/>
        <v>1239.9000000000001</v>
      </c>
      <c r="G83" s="127">
        <f>RCF!C$5</f>
        <v>12.563000000000001</v>
      </c>
      <c r="H83" s="44">
        <f t="shared" si="40"/>
        <v>1240</v>
      </c>
      <c r="I83" s="127">
        <f t="shared" si="41"/>
        <v>12.563000000000001</v>
      </c>
      <c r="J83" s="118">
        <f t="shared" si="54"/>
        <v>1364</v>
      </c>
      <c r="K83" s="118">
        <f t="shared" si="54"/>
        <v>1674</v>
      </c>
      <c r="L83" s="118">
        <f t="shared" si="54"/>
        <v>1860</v>
      </c>
      <c r="M83" s="118">
        <f t="shared" si="54"/>
        <v>2479.9</v>
      </c>
      <c r="N83" s="118">
        <f t="shared" si="54"/>
        <v>2665.9</v>
      </c>
      <c r="O83" s="44">
        <f t="shared" si="42"/>
        <v>1216.9000000000001</v>
      </c>
      <c r="P83" s="127">
        <f>RCF!C$7</f>
        <v>12.33</v>
      </c>
      <c r="Q83" s="118">
        <f t="shared" si="55"/>
        <v>1581.9</v>
      </c>
      <c r="R83" s="118">
        <f t="shared" si="55"/>
        <v>1825.3</v>
      </c>
      <c r="S83" s="44">
        <f t="shared" si="43"/>
        <v>1204</v>
      </c>
      <c r="T83" s="127">
        <f>RCF!C$9</f>
        <v>12.199</v>
      </c>
      <c r="U83" s="44">
        <f t="shared" si="44"/>
        <v>1204</v>
      </c>
      <c r="V83" s="128">
        <f t="shared" si="45"/>
        <v>12.199</v>
      </c>
      <c r="W83" s="118">
        <f t="shared" si="56"/>
        <v>1324.4</v>
      </c>
      <c r="X83" s="118">
        <f t="shared" si="56"/>
        <v>1649.4</v>
      </c>
      <c r="Y83" s="118">
        <f t="shared" si="56"/>
        <v>1950.4</v>
      </c>
      <c r="Z83" s="118">
        <f t="shared" si="56"/>
        <v>1769.8</v>
      </c>
      <c r="AA83" s="118">
        <f t="shared" si="56"/>
        <v>2612.6</v>
      </c>
      <c r="AB83" s="118">
        <f t="shared" si="56"/>
        <v>3612</v>
      </c>
      <c r="AC83" s="44">
        <f t="shared" si="46"/>
        <v>1217.9000000000001</v>
      </c>
      <c r="AD83" s="128">
        <f>RCF!C$13</f>
        <v>12.34</v>
      </c>
      <c r="AE83" s="118">
        <f t="shared" si="57"/>
        <v>2009.5</v>
      </c>
      <c r="AF83" s="118">
        <f t="shared" si="57"/>
        <v>2557.6</v>
      </c>
      <c r="AG83" s="118">
        <f t="shared" si="57"/>
        <v>3653.7</v>
      </c>
      <c r="AH83" s="44">
        <f t="shared" si="47"/>
        <v>1229.8</v>
      </c>
      <c r="AI83" s="128">
        <f>RCF!C$31</f>
        <v>12.46</v>
      </c>
      <c r="AJ83" s="44">
        <f t="shared" si="48"/>
        <v>0</v>
      </c>
      <c r="AK83" s="128">
        <v>0</v>
      </c>
      <c r="AL83" s="44">
        <f t="shared" si="49"/>
        <v>1265.8</v>
      </c>
      <c r="AM83" s="128">
        <f>RCF!C$33</f>
        <v>12.824999999999999</v>
      </c>
      <c r="AN83" s="118">
        <f t="shared" si="37"/>
        <v>1898.7</v>
      </c>
      <c r="AO83" s="44">
        <f t="shared" si="50"/>
        <v>1275.2</v>
      </c>
      <c r="AP83" s="128">
        <f>RCF!C$35</f>
        <v>12.92</v>
      </c>
      <c r="AQ83" s="118">
        <f t="shared" si="58"/>
        <v>1530.2</v>
      </c>
      <c r="AR83" s="118">
        <f t="shared" si="58"/>
        <v>1721.5</v>
      </c>
      <c r="AS83" s="44">
        <f t="shared" si="51"/>
        <v>1293.9000000000001</v>
      </c>
      <c r="AT83" s="128">
        <f>RCF!C$37</f>
        <v>13.11</v>
      </c>
      <c r="AU83" s="44">
        <f t="shared" si="52"/>
        <v>1268.2</v>
      </c>
      <c r="AV83" s="128">
        <f>RCF!C$39</f>
        <v>12.85</v>
      </c>
      <c r="AW83" s="44">
        <f t="shared" si="53"/>
        <v>1251.7</v>
      </c>
      <c r="AX83" s="128">
        <f>RCF!C$41</f>
        <v>12.682</v>
      </c>
    </row>
    <row r="84" spans="1:50" s="64" customFormat="1" x14ac:dyDescent="0.2">
      <c r="A84" s="49" t="s">
        <v>109</v>
      </c>
      <c r="B84" s="50" t="s">
        <v>163</v>
      </c>
      <c r="C84" s="51">
        <v>96</v>
      </c>
      <c r="D84" s="44">
        <f t="shared" si="59"/>
        <v>4193.2</v>
      </c>
      <c r="E84" s="43">
        <f>RCF!C$43</f>
        <v>43.679000000000002</v>
      </c>
      <c r="F84" s="44">
        <f t="shared" si="39"/>
        <v>1206</v>
      </c>
      <c r="G84" s="127">
        <f>RCF!C$5</f>
        <v>12.563000000000001</v>
      </c>
      <c r="H84" s="44">
        <f t="shared" si="40"/>
        <v>1206</v>
      </c>
      <c r="I84" s="127">
        <f t="shared" si="41"/>
        <v>12.563000000000001</v>
      </c>
      <c r="J84" s="118">
        <f t="shared" si="54"/>
        <v>1326.7</v>
      </c>
      <c r="K84" s="118">
        <f t="shared" si="54"/>
        <v>1628.2</v>
      </c>
      <c r="L84" s="118">
        <f t="shared" si="54"/>
        <v>1809.1</v>
      </c>
      <c r="M84" s="118">
        <f t="shared" si="54"/>
        <v>2412.1</v>
      </c>
      <c r="N84" s="118">
        <f t="shared" si="54"/>
        <v>2593</v>
      </c>
      <c r="O84" s="44">
        <f t="shared" si="42"/>
        <v>1183.5999999999999</v>
      </c>
      <c r="P84" s="127">
        <f>RCF!C$7</f>
        <v>12.33</v>
      </c>
      <c r="Q84" s="118">
        <f t="shared" si="55"/>
        <v>1538.6</v>
      </c>
      <c r="R84" s="118">
        <f t="shared" si="55"/>
        <v>1775.4</v>
      </c>
      <c r="S84" s="44">
        <f t="shared" si="43"/>
        <v>1171.0999999999999</v>
      </c>
      <c r="T84" s="127">
        <f>RCF!C$9</f>
        <v>12.199</v>
      </c>
      <c r="U84" s="44">
        <f t="shared" si="44"/>
        <v>1171.0999999999999</v>
      </c>
      <c r="V84" s="128">
        <f t="shared" si="45"/>
        <v>12.199</v>
      </c>
      <c r="W84" s="118">
        <f t="shared" si="56"/>
        <v>1288.2</v>
      </c>
      <c r="X84" s="118">
        <f t="shared" si="56"/>
        <v>1604.4</v>
      </c>
      <c r="Y84" s="118">
        <f t="shared" si="56"/>
        <v>1897.1</v>
      </c>
      <c r="Z84" s="118">
        <f t="shared" si="56"/>
        <v>1721.5</v>
      </c>
      <c r="AA84" s="118">
        <f t="shared" si="56"/>
        <v>2541.1999999999998</v>
      </c>
      <c r="AB84" s="118">
        <f t="shared" si="56"/>
        <v>3513.3</v>
      </c>
      <c r="AC84" s="44">
        <f t="shared" si="46"/>
        <v>1184.5999999999999</v>
      </c>
      <c r="AD84" s="128">
        <f>RCF!C$13</f>
        <v>12.34</v>
      </c>
      <c r="AE84" s="118">
        <f t="shared" si="57"/>
        <v>1954.6</v>
      </c>
      <c r="AF84" s="118">
        <f t="shared" si="57"/>
        <v>2487.6999999999998</v>
      </c>
      <c r="AG84" s="118">
        <f t="shared" si="57"/>
        <v>3553.8</v>
      </c>
      <c r="AH84" s="44">
        <f t="shared" si="47"/>
        <v>1196.0999999999999</v>
      </c>
      <c r="AI84" s="128">
        <f>RCF!C$31</f>
        <v>12.46</v>
      </c>
      <c r="AJ84" s="44">
        <f t="shared" si="48"/>
        <v>0</v>
      </c>
      <c r="AK84" s="128">
        <v>0</v>
      </c>
      <c r="AL84" s="44">
        <f t="shared" si="49"/>
        <v>1231.2</v>
      </c>
      <c r="AM84" s="128">
        <f>RCF!C$33</f>
        <v>12.824999999999999</v>
      </c>
      <c r="AN84" s="118">
        <f t="shared" si="37"/>
        <v>1846.8</v>
      </c>
      <c r="AO84" s="44">
        <f t="shared" si="50"/>
        <v>1240.3</v>
      </c>
      <c r="AP84" s="128">
        <f>RCF!C$35</f>
        <v>12.92</v>
      </c>
      <c r="AQ84" s="118">
        <f t="shared" si="58"/>
        <v>1488.3</v>
      </c>
      <c r="AR84" s="118">
        <f t="shared" si="58"/>
        <v>1674.4</v>
      </c>
      <c r="AS84" s="44">
        <f t="shared" si="51"/>
        <v>1258.5</v>
      </c>
      <c r="AT84" s="128">
        <f>RCF!C$37</f>
        <v>13.11</v>
      </c>
      <c r="AU84" s="44">
        <f t="shared" si="52"/>
        <v>1233.5999999999999</v>
      </c>
      <c r="AV84" s="128">
        <f>RCF!C$39</f>
        <v>12.85</v>
      </c>
      <c r="AW84" s="44">
        <f t="shared" si="53"/>
        <v>1217.4000000000001</v>
      </c>
      <c r="AX84" s="128">
        <f>RCF!C$41</f>
        <v>12.682</v>
      </c>
    </row>
    <row r="85" spans="1:50" s="64" customFormat="1" x14ac:dyDescent="0.2">
      <c r="A85" s="49" t="s">
        <v>78</v>
      </c>
      <c r="B85" s="50" t="s">
        <v>164</v>
      </c>
      <c r="C85" s="51">
        <v>116</v>
      </c>
      <c r="D85" s="44">
        <f t="shared" si="59"/>
        <v>5066.8</v>
      </c>
      <c r="E85" s="43">
        <f>RCF!C$43</f>
        <v>43.679000000000002</v>
      </c>
      <c r="F85" s="44">
        <f t="shared" si="39"/>
        <v>1457.3</v>
      </c>
      <c r="G85" s="127">
        <f>RCF!C$5</f>
        <v>12.563000000000001</v>
      </c>
      <c r="H85" s="44">
        <f t="shared" si="40"/>
        <v>1457.3</v>
      </c>
      <c r="I85" s="127">
        <f t="shared" si="41"/>
        <v>12.563000000000001</v>
      </c>
      <c r="J85" s="118">
        <f t="shared" si="54"/>
        <v>1603</v>
      </c>
      <c r="K85" s="118">
        <f t="shared" si="54"/>
        <v>1967.4</v>
      </c>
      <c r="L85" s="118">
        <f t="shared" si="54"/>
        <v>2186</v>
      </c>
      <c r="M85" s="118">
        <f t="shared" si="54"/>
        <v>2914.6</v>
      </c>
      <c r="N85" s="118">
        <f t="shared" si="54"/>
        <v>3133.2</v>
      </c>
      <c r="O85" s="44">
        <f t="shared" si="42"/>
        <v>1430.2</v>
      </c>
      <c r="P85" s="127">
        <f>RCF!C$7</f>
        <v>12.33</v>
      </c>
      <c r="Q85" s="118">
        <f t="shared" si="55"/>
        <v>1859.2</v>
      </c>
      <c r="R85" s="118">
        <f t="shared" si="55"/>
        <v>2145.3000000000002</v>
      </c>
      <c r="S85" s="44">
        <f t="shared" si="43"/>
        <v>1415</v>
      </c>
      <c r="T85" s="127">
        <f>RCF!C$9</f>
        <v>12.199</v>
      </c>
      <c r="U85" s="44">
        <f t="shared" si="44"/>
        <v>1415</v>
      </c>
      <c r="V85" s="128">
        <f t="shared" si="45"/>
        <v>12.199</v>
      </c>
      <c r="W85" s="118">
        <f t="shared" si="56"/>
        <v>1556.5</v>
      </c>
      <c r="X85" s="118">
        <f t="shared" si="56"/>
        <v>1938.5</v>
      </c>
      <c r="Y85" s="118">
        <f t="shared" si="56"/>
        <v>2292.3000000000002</v>
      </c>
      <c r="Z85" s="118">
        <f t="shared" si="56"/>
        <v>2080</v>
      </c>
      <c r="AA85" s="118">
        <f t="shared" si="56"/>
        <v>3070.5</v>
      </c>
      <c r="AB85" s="118">
        <f t="shared" si="56"/>
        <v>4245</v>
      </c>
      <c r="AC85" s="44">
        <f t="shared" si="46"/>
        <v>1431.4</v>
      </c>
      <c r="AD85" s="128">
        <f>RCF!C$13</f>
        <v>12.34</v>
      </c>
      <c r="AE85" s="118">
        <f t="shared" si="57"/>
        <v>2361.8000000000002</v>
      </c>
      <c r="AF85" s="118">
        <f t="shared" si="57"/>
        <v>3005.9</v>
      </c>
      <c r="AG85" s="118">
        <f t="shared" si="57"/>
        <v>4294.2</v>
      </c>
      <c r="AH85" s="44">
        <f t="shared" si="47"/>
        <v>1445.3</v>
      </c>
      <c r="AI85" s="128">
        <f>RCF!C$31</f>
        <v>12.46</v>
      </c>
      <c r="AJ85" s="44">
        <f t="shared" si="48"/>
        <v>0</v>
      </c>
      <c r="AK85" s="128">
        <v>0</v>
      </c>
      <c r="AL85" s="44">
        <f t="shared" si="49"/>
        <v>1487.7</v>
      </c>
      <c r="AM85" s="128">
        <f>RCF!C$33</f>
        <v>12.824999999999999</v>
      </c>
      <c r="AN85" s="118">
        <f t="shared" si="37"/>
        <v>2231.5</v>
      </c>
      <c r="AO85" s="44">
        <f t="shared" si="50"/>
        <v>1498.7</v>
      </c>
      <c r="AP85" s="128">
        <f>RCF!C$35</f>
        <v>12.92</v>
      </c>
      <c r="AQ85" s="118">
        <f t="shared" si="58"/>
        <v>1798.4</v>
      </c>
      <c r="AR85" s="118">
        <f t="shared" si="58"/>
        <v>2023.2</v>
      </c>
      <c r="AS85" s="44">
        <f t="shared" si="51"/>
        <v>1520.7</v>
      </c>
      <c r="AT85" s="128">
        <f>RCF!C$37</f>
        <v>13.11</v>
      </c>
      <c r="AU85" s="44">
        <f t="shared" si="52"/>
        <v>1490.6</v>
      </c>
      <c r="AV85" s="128">
        <f>RCF!C$39</f>
        <v>12.85</v>
      </c>
      <c r="AW85" s="44">
        <f t="shared" si="53"/>
        <v>1471.1</v>
      </c>
      <c r="AX85" s="128">
        <f>RCF!C$41</f>
        <v>12.682</v>
      </c>
    </row>
    <row r="86" spans="1:50" s="64" customFormat="1" x14ac:dyDescent="0.2">
      <c r="A86" s="49" t="s">
        <v>102</v>
      </c>
      <c r="B86" s="50" t="s">
        <v>165</v>
      </c>
      <c r="C86" s="51">
        <v>160</v>
      </c>
      <c r="D86" s="44">
        <f t="shared" si="59"/>
        <v>6988.6</v>
      </c>
      <c r="E86" s="43">
        <f>RCF!C$43</f>
        <v>43.679000000000002</v>
      </c>
      <c r="F86" s="44">
        <f t="shared" si="39"/>
        <v>2010</v>
      </c>
      <c r="G86" s="127">
        <f>RCF!C$5</f>
        <v>12.563000000000001</v>
      </c>
      <c r="H86" s="44">
        <f t="shared" si="40"/>
        <v>2010.1</v>
      </c>
      <c r="I86" s="127">
        <f t="shared" si="41"/>
        <v>12.563000000000001</v>
      </c>
      <c r="J86" s="118">
        <f t="shared" si="54"/>
        <v>2211.1</v>
      </c>
      <c r="K86" s="118">
        <f t="shared" si="54"/>
        <v>2713.6</v>
      </c>
      <c r="L86" s="118">
        <f t="shared" si="54"/>
        <v>3015.1</v>
      </c>
      <c r="M86" s="118">
        <f t="shared" si="54"/>
        <v>4020.2</v>
      </c>
      <c r="N86" s="118">
        <f t="shared" si="54"/>
        <v>4321.7</v>
      </c>
      <c r="O86" s="44">
        <f t="shared" si="42"/>
        <v>1972.8</v>
      </c>
      <c r="P86" s="127">
        <f>RCF!C$7</f>
        <v>12.33</v>
      </c>
      <c r="Q86" s="118">
        <f t="shared" si="55"/>
        <v>2564.6</v>
      </c>
      <c r="R86" s="118">
        <f t="shared" si="55"/>
        <v>2959.2</v>
      </c>
      <c r="S86" s="44">
        <f t="shared" si="43"/>
        <v>1951.8</v>
      </c>
      <c r="T86" s="127">
        <f>RCF!C$9</f>
        <v>12.199</v>
      </c>
      <c r="U86" s="44">
        <f t="shared" si="44"/>
        <v>1951.8</v>
      </c>
      <c r="V86" s="128">
        <f t="shared" si="45"/>
        <v>12.199</v>
      </c>
      <c r="W86" s="118">
        <f t="shared" si="56"/>
        <v>2146.9</v>
      </c>
      <c r="X86" s="118">
        <f t="shared" si="56"/>
        <v>2673.9</v>
      </c>
      <c r="Y86" s="118">
        <f t="shared" si="56"/>
        <v>3161.9</v>
      </c>
      <c r="Z86" s="118">
        <f t="shared" si="56"/>
        <v>2869.1</v>
      </c>
      <c r="AA86" s="118">
        <f t="shared" si="56"/>
        <v>4235.3999999999996</v>
      </c>
      <c r="AB86" s="118">
        <f t="shared" si="56"/>
        <v>5855.4</v>
      </c>
      <c r="AC86" s="44">
        <f t="shared" si="46"/>
        <v>1974.4</v>
      </c>
      <c r="AD86" s="128">
        <f>RCF!C$13</f>
        <v>12.34</v>
      </c>
      <c r="AE86" s="118">
        <f t="shared" si="57"/>
        <v>3257.8</v>
      </c>
      <c r="AF86" s="118">
        <f t="shared" si="57"/>
        <v>4146.2</v>
      </c>
      <c r="AG86" s="118">
        <f t="shared" si="57"/>
        <v>5923.2</v>
      </c>
      <c r="AH86" s="44">
        <f t="shared" si="47"/>
        <v>1993.6</v>
      </c>
      <c r="AI86" s="128">
        <f>RCF!C$31</f>
        <v>12.46</v>
      </c>
      <c r="AJ86" s="44">
        <f t="shared" si="48"/>
        <v>0</v>
      </c>
      <c r="AK86" s="128">
        <v>0</v>
      </c>
      <c r="AL86" s="44">
        <f t="shared" si="49"/>
        <v>2052</v>
      </c>
      <c r="AM86" s="128">
        <f>RCF!C$33</f>
        <v>12.824999999999999</v>
      </c>
      <c r="AN86" s="118">
        <f t="shared" si="37"/>
        <v>3078</v>
      </c>
      <c r="AO86" s="44">
        <f t="shared" si="50"/>
        <v>2067.1999999999998</v>
      </c>
      <c r="AP86" s="128">
        <f>RCF!C$35</f>
        <v>12.92</v>
      </c>
      <c r="AQ86" s="118">
        <f t="shared" si="58"/>
        <v>2480.6</v>
      </c>
      <c r="AR86" s="118">
        <f t="shared" si="58"/>
        <v>2790.7</v>
      </c>
      <c r="AS86" s="44">
        <f t="shared" si="51"/>
        <v>2097.6</v>
      </c>
      <c r="AT86" s="128">
        <f>RCF!C$37</f>
        <v>13.11</v>
      </c>
      <c r="AU86" s="44">
        <f t="shared" si="52"/>
        <v>2056</v>
      </c>
      <c r="AV86" s="128">
        <f>RCF!C$39</f>
        <v>12.85</v>
      </c>
      <c r="AW86" s="44">
        <f t="shared" si="53"/>
        <v>2029.1</v>
      </c>
      <c r="AX86" s="128">
        <f>RCF!C$41</f>
        <v>12.682</v>
      </c>
    </row>
    <row r="87" spans="1:50" s="64" customFormat="1" x14ac:dyDescent="0.2">
      <c r="A87" s="49" t="s">
        <v>92</v>
      </c>
      <c r="B87" s="50" t="s">
        <v>166</v>
      </c>
      <c r="C87" s="51">
        <v>141</v>
      </c>
      <c r="D87" s="44">
        <f t="shared" si="59"/>
        <v>6158.7</v>
      </c>
      <c r="E87" s="43">
        <f>RCF!C$43</f>
        <v>43.679000000000002</v>
      </c>
      <c r="F87" s="44">
        <f t="shared" si="39"/>
        <v>1771.3</v>
      </c>
      <c r="G87" s="127">
        <f>RCF!C$5</f>
        <v>12.563000000000001</v>
      </c>
      <c r="H87" s="44">
        <f t="shared" si="40"/>
        <v>1771.4</v>
      </c>
      <c r="I87" s="127">
        <f t="shared" si="41"/>
        <v>12.563000000000001</v>
      </c>
      <c r="J87" s="118">
        <f t="shared" si="54"/>
        <v>1948.5</v>
      </c>
      <c r="K87" s="118">
        <f t="shared" si="54"/>
        <v>2391.4</v>
      </c>
      <c r="L87" s="118">
        <f t="shared" si="54"/>
        <v>2657.1</v>
      </c>
      <c r="M87" s="118">
        <f t="shared" si="54"/>
        <v>3542.8</v>
      </c>
      <c r="N87" s="118">
        <f t="shared" si="54"/>
        <v>3808.5</v>
      </c>
      <c r="O87" s="44">
        <f t="shared" si="42"/>
        <v>1738.5</v>
      </c>
      <c r="P87" s="127">
        <f>RCF!C$7</f>
        <v>12.33</v>
      </c>
      <c r="Q87" s="118">
        <f t="shared" si="55"/>
        <v>2260</v>
      </c>
      <c r="R87" s="118">
        <f t="shared" si="55"/>
        <v>2607.6999999999998</v>
      </c>
      <c r="S87" s="44">
        <f t="shared" si="43"/>
        <v>1720</v>
      </c>
      <c r="T87" s="127">
        <f>RCF!C$9</f>
        <v>12.199</v>
      </c>
      <c r="U87" s="44">
        <f t="shared" si="44"/>
        <v>1720</v>
      </c>
      <c r="V87" s="128">
        <f t="shared" si="45"/>
        <v>12.199</v>
      </c>
      <c r="W87" s="118">
        <f t="shared" si="56"/>
        <v>1892</v>
      </c>
      <c r="X87" s="118">
        <f t="shared" si="56"/>
        <v>2356.4</v>
      </c>
      <c r="Y87" s="118">
        <f t="shared" si="56"/>
        <v>2786.4</v>
      </c>
      <c r="Z87" s="118">
        <f t="shared" si="56"/>
        <v>2528.4</v>
      </c>
      <c r="AA87" s="118">
        <f t="shared" si="56"/>
        <v>3732.4</v>
      </c>
      <c r="AB87" s="118">
        <f t="shared" si="56"/>
        <v>5160</v>
      </c>
      <c r="AC87" s="44">
        <f t="shared" si="46"/>
        <v>1739.9</v>
      </c>
      <c r="AD87" s="128">
        <f>RCF!C$13</f>
        <v>12.34</v>
      </c>
      <c r="AE87" s="118">
        <f t="shared" si="57"/>
        <v>2870.8</v>
      </c>
      <c r="AF87" s="118">
        <f t="shared" si="57"/>
        <v>3653.8</v>
      </c>
      <c r="AG87" s="118">
        <f t="shared" si="57"/>
        <v>5219.7</v>
      </c>
      <c r="AH87" s="44">
        <f t="shared" si="47"/>
        <v>1756.8</v>
      </c>
      <c r="AI87" s="128">
        <f>RCF!C$31</f>
        <v>12.46</v>
      </c>
      <c r="AJ87" s="44">
        <f t="shared" si="48"/>
        <v>0</v>
      </c>
      <c r="AK87" s="128">
        <v>0</v>
      </c>
      <c r="AL87" s="44">
        <f t="shared" si="49"/>
        <v>1808.3</v>
      </c>
      <c r="AM87" s="128">
        <f>RCF!C$33</f>
        <v>12.824999999999999</v>
      </c>
      <c r="AN87" s="118">
        <f t="shared" si="37"/>
        <v>2712.4</v>
      </c>
      <c r="AO87" s="44">
        <f t="shared" si="50"/>
        <v>1821.7</v>
      </c>
      <c r="AP87" s="128">
        <f>RCF!C$35</f>
        <v>12.92</v>
      </c>
      <c r="AQ87" s="118">
        <f t="shared" si="58"/>
        <v>2186</v>
      </c>
      <c r="AR87" s="118">
        <f t="shared" si="58"/>
        <v>2459.1999999999998</v>
      </c>
      <c r="AS87" s="44">
        <f t="shared" si="51"/>
        <v>1848.5</v>
      </c>
      <c r="AT87" s="128">
        <f>RCF!C$37</f>
        <v>13.11</v>
      </c>
      <c r="AU87" s="44">
        <f t="shared" si="52"/>
        <v>1811.8</v>
      </c>
      <c r="AV87" s="128">
        <f>RCF!C$39</f>
        <v>12.85</v>
      </c>
      <c r="AW87" s="44">
        <f t="shared" si="53"/>
        <v>1788.1</v>
      </c>
      <c r="AX87" s="128">
        <f>RCF!C$41</f>
        <v>12.682</v>
      </c>
    </row>
    <row r="88" spans="1:50" s="64" customFormat="1" x14ac:dyDescent="0.2">
      <c r="A88" s="49" t="s">
        <v>89</v>
      </c>
      <c r="B88" s="50" t="s">
        <v>167</v>
      </c>
      <c r="C88" s="51">
        <v>80.900000000000006</v>
      </c>
      <c r="D88" s="44">
        <f t="shared" si="59"/>
        <v>3533.6</v>
      </c>
      <c r="E88" s="43">
        <f>RCF!C$43</f>
        <v>43.679000000000002</v>
      </c>
      <c r="F88" s="44">
        <f t="shared" si="39"/>
        <v>1016.3</v>
      </c>
      <c r="G88" s="127">
        <f>RCF!C$5</f>
        <v>12.563000000000001</v>
      </c>
      <c r="H88" s="44">
        <f t="shared" si="40"/>
        <v>1016.3</v>
      </c>
      <c r="I88" s="127">
        <f t="shared" si="41"/>
        <v>12.563000000000001</v>
      </c>
      <c r="J88" s="118">
        <f t="shared" si="54"/>
        <v>1118</v>
      </c>
      <c r="K88" s="118">
        <f t="shared" si="54"/>
        <v>1372.1</v>
      </c>
      <c r="L88" s="118">
        <f t="shared" si="54"/>
        <v>1524.5</v>
      </c>
      <c r="M88" s="118">
        <f t="shared" si="54"/>
        <v>2032.7</v>
      </c>
      <c r="N88" s="118">
        <f t="shared" si="54"/>
        <v>2185.1</v>
      </c>
      <c r="O88" s="44">
        <f t="shared" si="42"/>
        <v>997.4</v>
      </c>
      <c r="P88" s="127">
        <f>RCF!C$7</f>
        <v>12.33</v>
      </c>
      <c r="Q88" s="118">
        <f t="shared" si="55"/>
        <v>1296.5999999999999</v>
      </c>
      <c r="R88" s="118">
        <f t="shared" si="55"/>
        <v>1496.1</v>
      </c>
      <c r="S88" s="44">
        <f t="shared" si="43"/>
        <v>986.8</v>
      </c>
      <c r="T88" s="127">
        <f>RCF!C$9</f>
        <v>12.199</v>
      </c>
      <c r="U88" s="44">
        <f t="shared" si="44"/>
        <v>986.8</v>
      </c>
      <c r="V88" s="128">
        <f t="shared" si="45"/>
        <v>12.199</v>
      </c>
      <c r="W88" s="118">
        <f t="shared" si="56"/>
        <v>1085.4000000000001</v>
      </c>
      <c r="X88" s="118">
        <f t="shared" si="56"/>
        <v>1351.9</v>
      </c>
      <c r="Y88" s="118">
        <f t="shared" si="56"/>
        <v>1598.6</v>
      </c>
      <c r="Z88" s="118">
        <f t="shared" si="56"/>
        <v>1450.5</v>
      </c>
      <c r="AA88" s="118">
        <f t="shared" si="56"/>
        <v>2141.3000000000002</v>
      </c>
      <c r="AB88" s="118">
        <f t="shared" si="56"/>
        <v>2960.4</v>
      </c>
      <c r="AC88" s="44">
        <f t="shared" si="46"/>
        <v>998.3</v>
      </c>
      <c r="AD88" s="128">
        <f>RCF!C$13</f>
        <v>12.34</v>
      </c>
      <c r="AE88" s="118">
        <f t="shared" si="57"/>
        <v>1647.2</v>
      </c>
      <c r="AF88" s="118">
        <f t="shared" si="57"/>
        <v>2096.4</v>
      </c>
      <c r="AG88" s="118">
        <f t="shared" si="57"/>
        <v>2994.9</v>
      </c>
      <c r="AH88" s="44">
        <f t="shared" si="47"/>
        <v>1008</v>
      </c>
      <c r="AI88" s="128">
        <f>RCF!C$31</f>
        <v>12.46</v>
      </c>
      <c r="AJ88" s="44">
        <f t="shared" si="48"/>
        <v>0</v>
      </c>
      <c r="AK88" s="128">
        <v>0</v>
      </c>
      <c r="AL88" s="44">
        <f t="shared" si="49"/>
        <v>1037.5</v>
      </c>
      <c r="AM88" s="128">
        <f>RCF!C$33</f>
        <v>12.824999999999999</v>
      </c>
      <c r="AN88" s="118">
        <f t="shared" si="37"/>
        <v>1556.2</v>
      </c>
      <c r="AO88" s="44">
        <f t="shared" si="50"/>
        <v>1045.2</v>
      </c>
      <c r="AP88" s="128">
        <f>RCF!C$35</f>
        <v>12.92</v>
      </c>
      <c r="AQ88" s="118">
        <f t="shared" si="58"/>
        <v>1254.2</v>
      </c>
      <c r="AR88" s="118">
        <f t="shared" si="58"/>
        <v>1411</v>
      </c>
      <c r="AS88" s="44">
        <f t="shared" si="51"/>
        <v>1060.5</v>
      </c>
      <c r="AT88" s="128">
        <f>RCF!C$37</f>
        <v>13.11</v>
      </c>
      <c r="AU88" s="44">
        <f t="shared" si="52"/>
        <v>1039.5</v>
      </c>
      <c r="AV88" s="128">
        <f>RCF!C$39</f>
        <v>12.85</v>
      </c>
      <c r="AW88" s="44">
        <f t="shared" si="53"/>
        <v>1025.9000000000001</v>
      </c>
      <c r="AX88" s="128">
        <f>RCF!C$41</f>
        <v>12.682</v>
      </c>
    </row>
    <row r="89" spans="1:50" s="64" customFormat="1" x14ac:dyDescent="0.2">
      <c r="A89" s="49" t="s">
        <v>104</v>
      </c>
      <c r="B89" s="50" t="s">
        <v>168</v>
      </c>
      <c r="C89" s="51">
        <v>128</v>
      </c>
      <c r="D89" s="44">
        <f t="shared" si="59"/>
        <v>5590.9</v>
      </c>
      <c r="E89" s="43">
        <f>RCF!C$43</f>
        <v>43.679000000000002</v>
      </c>
      <c r="F89" s="44">
        <f t="shared" si="39"/>
        <v>1608</v>
      </c>
      <c r="G89" s="127">
        <f>RCF!C$5</f>
        <v>12.563000000000001</v>
      </c>
      <c r="H89" s="44">
        <f t="shared" si="40"/>
        <v>1608.1</v>
      </c>
      <c r="I89" s="127">
        <f t="shared" si="41"/>
        <v>12.563000000000001</v>
      </c>
      <c r="J89" s="118">
        <f t="shared" si="54"/>
        <v>1768.9</v>
      </c>
      <c r="K89" s="118">
        <f t="shared" si="54"/>
        <v>2170.9</v>
      </c>
      <c r="L89" s="118">
        <f t="shared" si="54"/>
        <v>2412.1</v>
      </c>
      <c r="M89" s="118">
        <f t="shared" si="54"/>
        <v>3216.1</v>
      </c>
      <c r="N89" s="118">
        <f t="shared" si="54"/>
        <v>3457.3</v>
      </c>
      <c r="O89" s="44">
        <f t="shared" si="42"/>
        <v>1578.2</v>
      </c>
      <c r="P89" s="127">
        <f>RCF!C$7</f>
        <v>12.33</v>
      </c>
      <c r="Q89" s="118">
        <f t="shared" si="55"/>
        <v>2051.6</v>
      </c>
      <c r="R89" s="118">
        <f t="shared" si="55"/>
        <v>2367.3000000000002</v>
      </c>
      <c r="S89" s="44">
        <f t="shared" si="43"/>
        <v>1561.4</v>
      </c>
      <c r="T89" s="127">
        <f>RCF!C$9</f>
        <v>12.199</v>
      </c>
      <c r="U89" s="44">
        <f t="shared" si="44"/>
        <v>1561.4</v>
      </c>
      <c r="V89" s="128">
        <f t="shared" si="45"/>
        <v>12.199</v>
      </c>
      <c r="W89" s="118">
        <f t="shared" si="56"/>
        <v>1717.5</v>
      </c>
      <c r="X89" s="118">
        <f t="shared" si="56"/>
        <v>2139.1</v>
      </c>
      <c r="Y89" s="118">
        <f t="shared" si="56"/>
        <v>2529.4</v>
      </c>
      <c r="Z89" s="118">
        <f t="shared" si="56"/>
        <v>2295.1999999999998</v>
      </c>
      <c r="AA89" s="118">
        <f t="shared" si="56"/>
        <v>3388.2</v>
      </c>
      <c r="AB89" s="118">
        <f t="shared" si="56"/>
        <v>4684.2</v>
      </c>
      <c r="AC89" s="44">
        <f t="shared" si="46"/>
        <v>1579.5</v>
      </c>
      <c r="AD89" s="128">
        <f>RCF!C$13</f>
        <v>12.34</v>
      </c>
      <c r="AE89" s="118">
        <f t="shared" si="57"/>
        <v>2606.1999999999998</v>
      </c>
      <c r="AF89" s="118">
        <f t="shared" si="57"/>
        <v>3317</v>
      </c>
      <c r="AG89" s="118">
        <f t="shared" si="57"/>
        <v>4738.5</v>
      </c>
      <c r="AH89" s="44">
        <f t="shared" si="47"/>
        <v>1594.8</v>
      </c>
      <c r="AI89" s="128">
        <f>RCF!C$31</f>
        <v>12.46</v>
      </c>
      <c r="AJ89" s="44">
        <f t="shared" si="48"/>
        <v>0</v>
      </c>
      <c r="AK89" s="128">
        <v>0</v>
      </c>
      <c r="AL89" s="44">
        <f t="shared" si="49"/>
        <v>1641.6</v>
      </c>
      <c r="AM89" s="128">
        <f>RCF!C$33</f>
        <v>12.824999999999999</v>
      </c>
      <c r="AN89" s="118">
        <f t="shared" si="37"/>
        <v>2462.4</v>
      </c>
      <c r="AO89" s="44">
        <f t="shared" si="50"/>
        <v>1653.7</v>
      </c>
      <c r="AP89" s="128">
        <f>RCF!C$35</f>
        <v>12.92</v>
      </c>
      <c r="AQ89" s="118">
        <f t="shared" si="58"/>
        <v>1984.4</v>
      </c>
      <c r="AR89" s="118">
        <f t="shared" si="58"/>
        <v>2232.4</v>
      </c>
      <c r="AS89" s="44">
        <f t="shared" si="51"/>
        <v>1678</v>
      </c>
      <c r="AT89" s="128">
        <f>RCF!C$37</f>
        <v>13.11</v>
      </c>
      <c r="AU89" s="44">
        <f t="shared" si="52"/>
        <v>1644.8</v>
      </c>
      <c r="AV89" s="128">
        <f>RCF!C$39</f>
        <v>12.85</v>
      </c>
      <c r="AW89" s="44">
        <f t="shared" si="53"/>
        <v>1623.2</v>
      </c>
      <c r="AX89" s="128">
        <f>RCF!C$41</f>
        <v>12.682</v>
      </c>
    </row>
    <row r="90" spans="1:50" s="64" customFormat="1" x14ac:dyDescent="0.2">
      <c r="A90" s="49" t="s">
        <v>61</v>
      </c>
      <c r="B90" s="50" t="s">
        <v>169</v>
      </c>
      <c r="C90" s="51">
        <v>75.5</v>
      </c>
      <c r="D90" s="44">
        <f t="shared" si="59"/>
        <v>3297.8</v>
      </c>
      <c r="E90" s="43">
        <f>RCF!C$43</f>
        <v>43.679000000000002</v>
      </c>
      <c r="F90" s="44">
        <f t="shared" si="39"/>
        <v>948.5</v>
      </c>
      <c r="G90" s="127">
        <f>RCF!C$5</f>
        <v>12.563000000000001</v>
      </c>
      <c r="H90" s="44">
        <f t="shared" si="40"/>
        <v>948.5</v>
      </c>
      <c r="I90" s="127">
        <f t="shared" si="41"/>
        <v>12.563000000000001</v>
      </c>
      <c r="J90" s="118">
        <f t="shared" si="54"/>
        <v>1043.4000000000001</v>
      </c>
      <c r="K90" s="118">
        <f t="shared" si="54"/>
        <v>1280.5</v>
      </c>
      <c r="L90" s="118">
        <f t="shared" si="54"/>
        <v>1422.8</v>
      </c>
      <c r="M90" s="118">
        <f t="shared" si="54"/>
        <v>1897</v>
      </c>
      <c r="N90" s="118">
        <f t="shared" si="54"/>
        <v>2039.3</v>
      </c>
      <c r="O90" s="44">
        <f t="shared" si="42"/>
        <v>930.9</v>
      </c>
      <c r="P90" s="127">
        <f>RCF!C$7</f>
        <v>12.33</v>
      </c>
      <c r="Q90" s="118">
        <f t="shared" si="55"/>
        <v>1210.0999999999999</v>
      </c>
      <c r="R90" s="118">
        <f t="shared" si="55"/>
        <v>1396.3</v>
      </c>
      <c r="S90" s="44">
        <f t="shared" si="43"/>
        <v>921</v>
      </c>
      <c r="T90" s="127">
        <f>RCF!C$9</f>
        <v>12.199</v>
      </c>
      <c r="U90" s="44">
        <f t="shared" si="44"/>
        <v>921</v>
      </c>
      <c r="V90" s="128">
        <f t="shared" si="45"/>
        <v>12.199</v>
      </c>
      <c r="W90" s="118">
        <f t="shared" si="56"/>
        <v>1013.1</v>
      </c>
      <c r="X90" s="118">
        <f t="shared" si="56"/>
        <v>1261.7</v>
      </c>
      <c r="Y90" s="118">
        <f t="shared" si="56"/>
        <v>1492</v>
      </c>
      <c r="Z90" s="118">
        <f t="shared" si="56"/>
        <v>1353.8</v>
      </c>
      <c r="AA90" s="118">
        <f t="shared" si="56"/>
        <v>1998.5</v>
      </c>
      <c r="AB90" s="118">
        <f t="shared" si="56"/>
        <v>2763</v>
      </c>
      <c r="AC90" s="44">
        <f t="shared" si="46"/>
        <v>931.6</v>
      </c>
      <c r="AD90" s="128">
        <f>RCF!C$13</f>
        <v>12.34</v>
      </c>
      <c r="AE90" s="118">
        <f t="shared" si="57"/>
        <v>1537.1</v>
      </c>
      <c r="AF90" s="118">
        <f t="shared" si="57"/>
        <v>1956.4</v>
      </c>
      <c r="AG90" s="118">
        <f t="shared" si="57"/>
        <v>2794.8</v>
      </c>
      <c r="AH90" s="44">
        <f t="shared" si="47"/>
        <v>940.7</v>
      </c>
      <c r="AI90" s="128">
        <f>RCF!C$31</f>
        <v>12.46</v>
      </c>
      <c r="AJ90" s="44">
        <f t="shared" si="48"/>
        <v>0</v>
      </c>
      <c r="AK90" s="128">
        <v>0</v>
      </c>
      <c r="AL90" s="44">
        <f t="shared" si="49"/>
        <v>968.2</v>
      </c>
      <c r="AM90" s="128">
        <f>RCF!C$33</f>
        <v>12.824999999999999</v>
      </c>
      <c r="AN90" s="118">
        <f t="shared" si="37"/>
        <v>1452.3</v>
      </c>
      <c r="AO90" s="44">
        <f t="shared" si="50"/>
        <v>975.4</v>
      </c>
      <c r="AP90" s="128">
        <f>RCF!C$35</f>
        <v>12.92</v>
      </c>
      <c r="AQ90" s="118">
        <f t="shared" si="58"/>
        <v>1170.4000000000001</v>
      </c>
      <c r="AR90" s="118">
        <f t="shared" si="58"/>
        <v>1316.7</v>
      </c>
      <c r="AS90" s="44">
        <f t="shared" si="51"/>
        <v>989.8</v>
      </c>
      <c r="AT90" s="128">
        <f>RCF!C$37</f>
        <v>13.11</v>
      </c>
      <c r="AU90" s="44">
        <f t="shared" si="52"/>
        <v>970.1</v>
      </c>
      <c r="AV90" s="128">
        <f>RCF!C$39</f>
        <v>12.85</v>
      </c>
      <c r="AW90" s="44">
        <f t="shared" si="53"/>
        <v>957.4</v>
      </c>
      <c r="AX90" s="128">
        <f>RCF!C$41</f>
        <v>12.682</v>
      </c>
    </row>
    <row r="91" spans="1:50" s="64" customFormat="1" x14ac:dyDescent="0.2">
      <c r="A91" s="49" t="s">
        <v>80</v>
      </c>
      <c r="B91" s="50" t="s">
        <v>170</v>
      </c>
      <c r="C91" s="51">
        <v>13</v>
      </c>
      <c r="D91" s="44">
        <f t="shared" si="59"/>
        <v>567.79999999999995</v>
      </c>
      <c r="E91" s="43">
        <f>RCF!C$43</f>
        <v>43.679000000000002</v>
      </c>
      <c r="F91" s="44">
        <f t="shared" si="39"/>
        <v>163.30000000000001</v>
      </c>
      <c r="G91" s="127">
        <f>RCF!C$5</f>
        <v>12.563000000000001</v>
      </c>
      <c r="H91" s="44">
        <f t="shared" si="40"/>
        <v>163.30000000000001</v>
      </c>
      <c r="I91" s="127">
        <f t="shared" si="41"/>
        <v>12.563000000000001</v>
      </c>
      <c r="J91" s="118">
        <f t="shared" si="54"/>
        <v>179.7</v>
      </c>
      <c r="K91" s="118">
        <f t="shared" si="54"/>
        <v>220.5</v>
      </c>
      <c r="L91" s="118">
        <f t="shared" si="54"/>
        <v>245</v>
      </c>
      <c r="M91" s="118">
        <f t="shared" si="54"/>
        <v>326.60000000000002</v>
      </c>
      <c r="N91" s="118">
        <f t="shared" si="54"/>
        <v>351.1</v>
      </c>
      <c r="O91" s="44">
        <f t="shared" si="42"/>
        <v>160.19999999999999</v>
      </c>
      <c r="P91" s="127">
        <f>RCF!C$7</f>
        <v>12.33</v>
      </c>
      <c r="Q91" s="118">
        <f t="shared" si="55"/>
        <v>208.2</v>
      </c>
      <c r="R91" s="118">
        <f t="shared" si="55"/>
        <v>240.3</v>
      </c>
      <c r="S91" s="44">
        <f t="shared" si="43"/>
        <v>158.5</v>
      </c>
      <c r="T91" s="127">
        <f>RCF!C$9</f>
        <v>12.199</v>
      </c>
      <c r="U91" s="44">
        <f t="shared" si="44"/>
        <v>158.5</v>
      </c>
      <c r="V91" s="128">
        <f t="shared" si="45"/>
        <v>12.199</v>
      </c>
      <c r="W91" s="118">
        <f t="shared" si="56"/>
        <v>174.3</v>
      </c>
      <c r="X91" s="118">
        <f t="shared" si="56"/>
        <v>217.1</v>
      </c>
      <c r="Y91" s="118">
        <f t="shared" si="56"/>
        <v>256.7</v>
      </c>
      <c r="Z91" s="118">
        <f t="shared" si="56"/>
        <v>232.9</v>
      </c>
      <c r="AA91" s="118">
        <f t="shared" si="56"/>
        <v>343.9</v>
      </c>
      <c r="AB91" s="118">
        <f t="shared" si="56"/>
        <v>475.5</v>
      </c>
      <c r="AC91" s="44">
        <f t="shared" si="46"/>
        <v>160.4</v>
      </c>
      <c r="AD91" s="128">
        <f>RCF!C$13</f>
        <v>12.34</v>
      </c>
      <c r="AE91" s="118">
        <f t="shared" si="57"/>
        <v>264.7</v>
      </c>
      <c r="AF91" s="118">
        <f t="shared" si="57"/>
        <v>336.8</v>
      </c>
      <c r="AG91" s="118">
        <f t="shared" si="57"/>
        <v>481.2</v>
      </c>
      <c r="AH91" s="44">
        <f t="shared" si="47"/>
        <v>161.9</v>
      </c>
      <c r="AI91" s="128">
        <f>RCF!C$31</f>
        <v>12.46</v>
      </c>
      <c r="AJ91" s="44">
        <f t="shared" si="48"/>
        <v>0</v>
      </c>
      <c r="AK91" s="128">
        <v>0</v>
      </c>
      <c r="AL91" s="44">
        <f t="shared" si="49"/>
        <v>166.7</v>
      </c>
      <c r="AM91" s="128">
        <f>RCF!C$33</f>
        <v>12.824999999999999</v>
      </c>
      <c r="AN91" s="118">
        <f t="shared" si="37"/>
        <v>250</v>
      </c>
      <c r="AO91" s="44">
        <f t="shared" si="50"/>
        <v>167.9</v>
      </c>
      <c r="AP91" s="128">
        <f>RCF!C$35</f>
        <v>12.92</v>
      </c>
      <c r="AQ91" s="118">
        <f t="shared" si="58"/>
        <v>201.4</v>
      </c>
      <c r="AR91" s="118">
        <f t="shared" si="58"/>
        <v>226.6</v>
      </c>
      <c r="AS91" s="44">
        <f t="shared" si="51"/>
        <v>170.4</v>
      </c>
      <c r="AT91" s="128">
        <f>RCF!C$37</f>
        <v>13.11</v>
      </c>
      <c r="AU91" s="44">
        <f t="shared" si="52"/>
        <v>167</v>
      </c>
      <c r="AV91" s="128">
        <f>RCF!C$39</f>
        <v>12.85</v>
      </c>
      <c r="AW91" s="44">
        <f t="shared" si="53"/>
        <v>164.8</v>
      </c>
      <c r="AX91" s="128">
        <f>RCF!C$41</f>
        <v>12.682</v>
      </c>
    </row>
    <row r="92" spans="1:50" s="64" customFormat="1" x14ac:dyDescent="0.2">
      <c r="A92" s="49" t="s">
        <v>96</v>
      </c>
      <c r="B92" s="50" t="s">
        <v>171</v>
      </c>
      <c r="C92" s="51">
        <v>99.5</v>
      </c>
      <c r="D92" s="44">
        <f t="shared" si="59"/>
        <v>4346.1000000000004</v>
      </c>
      <c r="E92" s="43">
        <f>RCF!C$43</f>
        <v>43.679000000000002</v>
      </c>
      <c r="F92" s="44">
        <f t="shared" si="39"/>
        <v>1250</v>
      </c>
      <c r="G92" s="127">
        <f>RCF!C$5</f>
        <v>12.563000000000001</v>
      </c>
      <c r="H92" s="44">
        <f t="shared" si="40"/>
        <v>1250</v>
      </c>
      <c r="I92" s="127">
        <f t="shared" si="41"/>
        <v>12.563000000000001</v>
      </c>
      <c r="J92" s="118">
        <f t="shared" si="54"/>
        <v>1375</v>
      </c>
      <c r="K92" s="118">
        <f t="shared" si="54"/>
        <v>1687.5</v>
      </c>
      <c r="L92" s="118">
        <f t="shared" si="54"/>
        <v>1875</v>
      </c>
      <c r="M92" s="118">
        <f t="shared" si="54"/>
        <v>2500</v>
      </c>
      <c r="N92" s="118">
        <f t="shared" si="54"/>
        <v>2687.5</v>
      </c>
      <c r="O92" s="44">
        <f t="shared" si="42"/>
        <v>1226.8</v>
      </c>
      <c r="P92" s="127">
        <f>RCF!C$7</f>
        <v>12.33</v>
      </c>
      <c r="Q92" s="118">
        <f t="shared" si="55"/>
        <v>1594.8</v>
      </c>
      <c r="R92" s="118">
        <f t="shared" si="55"/>
        <v>1840.2</v>
      </c>
      <c r="S92" s="44">
        <f t="shared" si="43"/>
        <v>1213.8</v>
      </c>
      <c r="T92" s="127">
        <f>RCF!C$9</f>
        <v>12.199</v>
      </c>
      <c r="U92" s="44">
        <f t="shared" si="44"/>
        <v>1213.8</v>
      </c>
      <c r="V92" s="128">
        <f t="shared" si="45"/>
        <v>12.199</v>
      </c>
      <c r="W92" s="118">
        <f t="shared" si="56"/>
        <v>1335.1</v>
      </c>
      <c r="X92" s="118">
        <f t="shared" si="56"/>
        <v>1662.9</v>
      </c>
      <c r="Y92" s="118">
        <f t="shared" si="56"/>
        <v>1966.3</v>
      </c>
      <c r="Z92" s="118">
        <f t="shared" ref="W92:AB110" si="60">ROUNDDOWN($U92*Z$6,1)</f>
        <v>1784.2</v>
      </c>
      <c r="AA92" s="118">
        <f t="shared" si="60"/>
        <v>2633.9</v>
      </c>
      <c r="AB92" s="118">
        <f t="shared" si="60"/>
        <v>3641.4</v>
      </c>
      <c r="AC92" s="44">
        <f t="shared" si="46"/>
        <v>1227.8</v>
      </c>
      <c r="AD92" s="128">
        <f>RCF!C$13</f>
        <v>12.34</v>
      </c>
      <c r="AE92" s="118">
        <f t="shared" si="57"/>
        <v>2025.9</v>
      </c>
      <c r="AF92" s="118">
        <f t="shared" si="57"/>
        <v>2578.4</v>
      </c>
      <c r="AG92" s="118">
        <f t="shared" si="57"/>
        <v>3683.4</v>
      </c>
      <c r="AH92" s="44">
        <f t="shared" si="47"/>
        <v>1239.7</v>
      </c>
      <c r="AI92" s="128">
        <f>RCF!C$31</f>
        <v>12.46</v>
      </c>
      <c r="AJ92" s="44">
        <f t="shared" si="48"/>
        <v>0</v>
      </c>
      <c r="AK92" s="128">
        <v>0</v>
      </c>
      <c r="AL92" s="44">
        <f t="shared" si="49"/>
        <v>1276</v>
      </c>
      <c r="AM92" s="128">
        <f>RCF!C$33</f>
        <v>12.824999999999999</v>
      </c>
      <c r="AN92" s="118">
        <f t="shared" si="37"/>
        <v>1914</v>
      </c>
      <c r="AO92" s="44">
        <f t="shared" si="50"/>
        <v>1285.5</v>
      </c>
      <c r="AP92" s="128">
        <f>RCF!C$35</f>
        <v>12.92</v>
      </c>
      <c r="AQ92" s="118">
        <f t="shared" si="58"/>
        <v>1542.6</v>
      </c>
      <c r="AR92" s="118">
        <f t="shared" si="58"/>
        <v>1735.4</v>
      </c>
      <c r="AS92" s="44">
        <f t="shared" si="51"/>
        <v>1304.4000000000001</v>
      </c>
      <c r="AT92" s="128">
        <f>RCF!C$37</f>
        <v>13.11</v>
      </c>
      <c r="AU92" s="44">
        <f t="shared" si="52"/>
        <v>1278.5</v>
      </c>
      <c r="AV92" s="128">
        <f>RCF!C$39</f>
        <v>12.85</v>
      </c>
      <c r="AW92" s="44">
        <f t="shared" si="53"/>
        <v>1261.8</v>
      </c>
      <c r="AX92" s="128">
        <f>RCF!C$41</f>
        <v>12.682</v>
      </c>
    </row>
    <row r="93" spans="1:50" s="64" customFormat="1" x14ac:dyDescent="0.2">
      <c r="A93" s="49" t="s">
        <v>63</v>
      </c>
      <c r="B93" s="50" t="s">
        <v>172</v>
      </c>
      <c r="C93" s="51">
        <v>189.2</v>
      </c>
      <c r="D93" s="44">
        <f t="shared" si="59"/>
        <v>8264.1</v>
      </c>
      <c r="E93" s="43">
        <f>RCF!C$43</f>
        <v>43.679000000000002</v>
      </c>
      <c r="F93" s="44">
        <f t="shared" si="39"/>
        <v>2376.9</v>
      </c>
      <c r="G93" s="127">
        <f>RCF!C$5</f>
        <v>12.563000000000001</v>
      </c>
      <c r="H93" s="44">
        <f t="shared" si="40"/>
        <v>2376.9</v>
      </c>
      <c r="I93" s="127">
        <f t="shared" si="41"/>
        <v>12.563000000000001</v>
      </c>
      <c r="J93" s="118">
        <f t="shared" si="54"/>
        <v>2614.6</v>
      </c>
      <c r="K93" s="118">
        <f t="shared" si="54"/>
        <v>3208.8</v>
      </c>
      <c r="L93" s="118">
        <f t="shared" si="54"/>
        <v>3565.4</v>
      </c>
      <c r="M93" s="118">
        <f t="shared" si="54"/>
        <v>4753.8</v>
      </c>
      <c r="N93" s="118">
        <f t="shared" si="54"/>
        <v>5110.3999999999996</v>
      </c>
      <c r="O93" s="44">
        <f t="shared" si="42"/>
        <v>2332.8000000000002</v>
      </c>
      <c r="P93" s="127">
        <f>RCF!C$7</f>
        <v>12.33</v>
      </c>
      <c r="Q93" s="118">
        <f t="shared" si="55"/>
        <v>3032.6</v>
      </c>
      <c r="R93" s="118">
        <f t="shared" si="55"/>
        <v>3499.2</v>
      </c>
      <c r="S93" s="44">
        <f t="shared" si="43"/>
        <v>2308</v>
      </c>
      <c r="T93" s="127">
        <f>RCF!C$9</f>
        <v>12.199</v>
      </c>
      <c r="U93" s="44">
        <f t="shared" si="44"/>
        <v>2308</v>
      </c>
      <c r="V93" s="128">
        <f t="shared" si="45"/>
        <v>12.199</v>
      </c>
      <c r="W93" s="118">
        <f t="shared" si="60"/>
        <v>2538.8000000000002</v>
      </c>
      <c r="X93" s="118">
        <f t="shared" si="60"/>
        <v>3161.9</v>
      </c>
      <c r="Y93" s="118">
        <f t="shared" si="60"/>
        <v>3738.9</v>
      </c>
      <c r="Z93" s="118">
        <f t="shared" si="60"/>
        <v>3392.7</v>
      </c>
      <c r="AA93" s="118">
        <f t="shared" si="60"/>
        <v>5008.3</v>
      </c>
      <c r="AB93" s="118">
        <f t="shared" si="60"/>
        <v>6924</v>
      </c>
      <c r="AC93" s="44">
        <f t="shared" si="46"/>
        <v>2334.6999999999998</v>
      </c>
      <c r="AD93" s="128">
        <f>RCF!C$13</f>
        <v>12.34</v>
      </c>
      <c r="AE93" s="118">
        <f t="shared" si="57"/>
        <v>3852.3</v>
      </c>
      <c r="AF93" s="118">
        <f t="shared" si="57"/>
        <v>4902.8999999999996</v>
      </c>
      <c r="AG93" s="118">
        <f t="shared" si="57"/>
        <v>7004.1</v>
      </c>
      <c r="AH93" s="44">
        <f t="shared" si="47"/>
        <v>2357.4</v>
      </c>
      <c r="AI93" s="128">
        <f>RCF!C$31</f>
        <v>12.46</v>
      </c>
      <c r="AJ93" s="44">
        <f t="shared" si="48"/>
        <v>0</v>
      </c>
      <c r="AK93" s="128">
        <v>0</v>
      </c>
      <c r="AL93" s="44">
        <f t="shared" si="49"/>
        <v>2426.4</v>
      </c>
      <c r="AM93" s="128">
        <f>RCF!C$33</f>
        <v>12.824999999999999</v>
      </c>
      <c r="AN93" s="118">
        <f t="shared" si="37"/>
        <v>3639.6</v>
      </c>
      <c r="AO93" s="44">
        <f t="shared" si="50"/>
        <v>2444.4</v>
      </c>
      <c r="AP93" s="128">
        <f>RCF!C$35</f>
        <v>12.92</v>
      </c>
      <c r="AQ93" s="118">
        <f t="shared" si="58"/>
        <v>2933.2</v>
      </c>
      <c r="AR93" s="118">
        <f t="shared" si="58"/>
        <v>3299.9</v>
      </c>
      <c r="AS93" s="44">
        <f t="shared" si="51"/>
        <v>2480.4</v>
      </c>
      <c r="AT93" s="128">
        <f>RCF!C$37</f>
        <v>13.11</v>
      </c>
      <c r="AU93" s="44">
        <f t="shared" si="52"/>
        <v>2431.1999999999998</v>
      </c>
      <c r="AV93" s="128">
        <f>RCF!C$39</f>
        <v>12.85</v>
      </c>
      <c r="AW93" s="44">
        <f t="shared" si="53"/>
        <v>2399.4</v>
      </c>
      <c r="AX93" s="128">
        <f>RCF!C$41</f>
        <v>12.682</v>
      </c>
    </row>
    <row r="94" spans="1:50" s="64" customFormat="1" x14ac:dyDescent="0.2">
      <c r="A94" s="49" t="s">
        <v>45</v>
      </c>
      <c r="B94" s="50" t="s">
        <v>174</v>
      </c>
      <c r="C94" s="51">
        <v>339</v>
      </c>
      <c r="D94" s="44">
        <f t="shared" ref="D94:D110" si="61">ROUND(E94*C94,1)</f>
        <v>14807.2</v>
      </c>
      <c r="E94" s="43">
        <f>RCF!C$43</f>
        <v>43.679000000000002</v>
      </c>
      <c r="F94" s="44">
        <f t="shared" si="39"/>
        <v>4258.8</v>
      </c>
      <c r="G94" s="127">
        <f>RCF!C$5</f>
        <v>12.563000000000001</v>
      </c>
      <c r="H94" s="44">
        <f t="shared" si="40"/>
        <v>4258.8999999999996</v>
      </c>
      <c r="I94" s="127">
        <f t="shared" si="41"/>
        <v>12.563000000000001</v>
      </c>
      <c r="J94" s="118">
        <f t="shared" si="54"/>
        <v>4684.7</v>
      </c>
      <c r="K94" s="118">
        <f t="shared" si="54"/>
        <v>5749.5</v>
      </c>
      <c r="L94" s="118">
        <f t="shared" si="54"/>
        <v>6388.3</v>
      </c>
      <c r="M94" s="118">
        <f t="shared" si="54"/>
        <v>8517.7000000000007</v>
      </c>
      <c r="N94" s="118">
        <f t="shared" si="54"/>
        <v>9156.5</v>
      </c>
      <c r="O94" s="44">
        <f t="shared" si="42"/>
        <v>4179.8</v>
      </c>
      <c r="P94" s="127">
        <f>RCF!C$7</f>
        <v>12.33</v>
      </c>
      <c r="Q94" s="118">
        <f t="shared" si="55"/>
        <v>5433.7</v>
      </c>
      <c r="R94" s="118">
        <f t="shared" si="55"/>
        <v>6269.7</v>
      </c>
      <c r="S94" s="44">
        <f t="shared" si="43"/>
        <v>4135.3999999999996</v>
      </c>
      <c r="T94" s="127">
        <f>RCF!C$9</f>
        <v>12.199</v>
      </c>
      <c r="U94" s="44">
        <f t="shared" si="44"/>
        <v>4135.3999999999996</v>
      </c>
      <c r="V94" s="128">
        <f t="shared" si="45"/>
        <v>12.199</v>
      </c>
      <c r="W94" s="118">
        <f t="shared" si="60"/>
        <v>4548.8999999999996</v>
      </c>
      <c r="X94" s="118">
        <f t="shared" si="60"/>
        <v>5665.4</v>
      </c>
      <c r="Y94" s="118">
        <f t="shared" si="60"/>
        <v>6699.3</v>
      </c>
      <c r="Z94" s="118">
        <f t="shared" si="60"/>
        <v>6079</v>
      </c>
      <c r="AA94" s="118">
        <f t="shared" si="60"/>
        <v>8973.7999999999993</v>
      </c>
      <c r="AB94" s="118">
        <f t="shared" si="60"/>
        <v>12406.2</v>
      </c>
      <c r="AC94" s="44">
        <f t="shared" si="46"/>
        <v>4183.2</v>
      </c>
      <c r="AD94" s="128">
        <f>RCF!C$13</f>
        <v>12.34</v>
      </c>
      <c r="AE94" s="118">
        <f t="shared" si="57"/>
        <v>6902.3</v>
      </c>
      <c r="AF94" s="118">
        <f t="shared" si="57"/>
        <v>8784.7000000000007</v>
      </c>
      <c r="AG94" s="118">
        <f t="shared" si="57"/>
        <v>12549.6</v>
      </c>
      <c r="AH94" s="44">
        <f t="shared" si="47"/>
        <v>4223.8999999999996</v>
      </c>
      <c r="AI94" s="128">
        <f>RCF!C$31</f>
        <v>12.46</v>
      </c>
      <c r="AJ94" s="44">
        <f t="shared" si="48"/>
        <v>0</v>
      </c>
      <c r="AK94" s="128">
        <v>0</v>
      </c>
      <c r="AL94" s="44">
        <f t="shared" si="49"/>
        <v>4347.6000000000004</v>
      </c>
      <c r="AM94" s="128">
        <f>RCF!C$33</f>
        <v>12.824999999999999</v>
      </c>
      <c r="AN94" s="118">
        <f t="shared" si="37"/>
        <v>6521.4</v>
      </c>
      <c r="AO94" s="44">
        <f t="shared" si="50"/>
        <v>4379.8</v>
      </c>
      <c r="AP94" s="128">
        <f>RCF!C$35</f>
        <v>12.92</v>
      </c>
      <c r="AQ94" s="118">
        <f t="shared" si="58"/>
        <v>5255.7</v>
      </c>
      <c r="AR94" s="118">
        <f t="shared" si="58"/>
        <v>5912.7</v>
      </c>
      <c r="AS94" s="44">
        <f t="shared" si="51"/>
        <v>4444.2</v>
      </c>
      <c r="AT94" s="128">
        <f>RCF!C$37</f>
        <v>13.11</v>
      </c>
      <c r="AU94" s="44">
        <f t="shared" si="52"/>
        <v>4356.1000000000004</v>
      </c>
      <c r="AV94" s="128">
        <f>RCF!C$39</f>
        <v>12.85</v>
      </c>
      <c r="AW94" s="44">
        <f t="shared" si="53"/>
        <v>4299.1000000000004</v>
      </c>
      <c r="AX94" s="128">
        <f>RCF!C$41</f>
        <v>12.682</v>
      </c>
    </row>
    <row r="95" spans="1:50" s="64" customFormat="1" x14ac:dyDescent="0.2">
      <c r="A95" s="49" t="s">
        <v>46</v>
      </c>
      <c r="B95" s="50" t="s">
        <v>173</v>
      </c>
      <c r="C95" s="51">
        <v>315</v>
      </c>
      <c r="D95" s="44">
        <f t="shared" si="61"/>
        <v>13758.9</v>
      </c>
      <c r="E95" s="43">
        <f>RCF!C$43</f>
        <v>43.679000000000002</v>
      </c>
      <c r="F95" s="44">
        <f t="shared" si="39"/>
        <v>3957.3</v>
      </c>
      <c r="G95" s="127">
        <f>RCF!C$5</f>
        <v>12.563000000000001</v>
      </c>
      <c r="H95" s="44">
        <f t="shared" si="40"/>
        <v>3957.3</v>
      </c>
      <c r="I95" s="127">
        <f t="shared" si="41"/>
        <v>12.563000000000001</v>
      </c>
      <c r="J95" s="118">
        <f t="shared" si="54"/>
        <v>4353.1000000000004</v>
      </c>
      <c r="K95" s="118">
        <f t="shared" si="54"/>
        <v>5342.4</v>
      </c>
      <c r="L95" s="118">
        <f t="shared" si="54"/>
        <v>5936</v>
      </c>
      <c r="M95" s="118">
        <f t="shared" si="54"/>
        <v>7914.7</v>
      </c>
      <c r="N95" s="118">
        <f t="shared" si="54"/>
        <v>8508.2999999999993</v>
      </c>
      <c r="O95" s="44">
        <f t="shared" si="42"/>
        <v>3883.9</v>
      </c>
      <c r="P95" s="127">
        <f>RCF!C$7</f>
        <v>12.33</v>
      </c>
      <c r="Q95" s="118">
        <f t="shared" si="55"/>
        <v>5049</v>
      </c>
      <c r="R95" s="118">
        <f t="shared" si="55"/>
        <v>5825.8</v>
      </c>
      <c r="S95" s="44">
        <f t="shared" si="43"/>
        <v>3842.6</v>
      </c>
      <c r="T95" s="127">
        <f>RCF!C$9</f>
        <v>12.199</v>
      </c>
      <c r="U95" s="44">
        <f t="shared" si="44"/>
        <v>3842.6</v>
      </c>
      <c r="V95" s="128">
        <f t="shared" si="45"/>
        <v>12.199</v>
      </c>
      <c r="W95" s="118">
        <f t="shared" si="60"/>
        <v>4226.8</v>
      </c>
      <c r="X95" s="118">
        <f t="shared" si="60"/>
        <v>5264.3</v>
      </c>
      <c r="Y95" s="118">
        <f t="shared" si="60"/>
        <v>6225</v>
      </c>
      <c r="Z95" s="118">
        <f t="shared" si="60"/>
        <v>5648.6</v>
      </c>
      <c r="AA95" s="118">
        <f t="shared" si="60"/>
        <v>8338.4</v>
      </c>
      <c r="AB95" s="118">
        <f t="shared" si="60"/>
        <v>11527.8</v>
      </c>
      <c r="AC95" s="44">
        <f t="shared" si="46"/>
        <v>3887.1</v>
      </c>
      <c r="AD95" s="128">
        <f>RCF!C$13</f>
        <v>12.34</v>
      </c>
      <c r="AE95" s="118">
        <f t="shared" si="57"/>
        <v>6413.7</v>
      </c>
      <c r="AF95" s="118">
        <f t="shared" si="57"/>
        <v>8162.9</v>
      </c>
      <c r="AG95" s="118">
        <f t="shared" si="57"/>
        <v>11661.3</v>
      </c>
      <c r="AH95" s="44">
        <f t="shared" si="47"/>
        <v>3924.9</v>
      </c>
      <c r="AI95" s="128">
        <f>RCF!C$31</f>
        <v>12.46</v>
      </c>
      <c r="AJ95" s="44">
        <f t="shared" si="48"/>
        <v>0</v>
      </c>
      <c r="AK95" s="128">
        <v>0</v>
      </c>
      <c r="AL95" s="44">
        <f t="shared" si="49"/>
        <v>4039.8</v>
      </c>
      <c r="AM95" s="128">
        <f>RCF!C$33</f>
        <v>12.824999999999999</v>
      </c>
      <c r="AN95" s="118">
        <f t="shared" si="37"/>
        <v>6059.7</v>
      </c>
      <c r="AO95" s="44">
        <f t="shared" si="50"/>
        <v>4069.8</v>
      </c>
      <c r="AP95" s="128">
        <f>RCF!C$35</f>
        <v>12.92</v>
      </c>
      <c r="AQ95" s="118">
        <f t="shared" si="58"/>
        <v>4883.7</v>
      </c>
      <c r="AR95" s="118">
        <f t="shared" si="58"/>
        <v>5494.2</v>
      </c>
      <c r="AS95" s="44">
        <f t="shared" si="51"/>
        <v>4129.6000000000004</v>
      </c>
      <c r="AT95" s="128">
        <f>RCF!C$37</f>
        <v>13.11</v>
      </c>
      <c r="AU95" s="44">
        <f t="shared" si="52"/>
        <v>4047.7</v>
      </c>
      <c r="AV95" s="128">
        <f>RCF!C$39</f>
        <v>12.85</v>
      </c>
      <c r="AW95" s="44">
        <f t="shared" si="53"/>
        <v>3994.8</v>
      </c>
      <c r="AX95" s="128">
        <f>RCF!C$41</f>
        <v>12.682</v>
      </c>
    </row>
    <row r="96" spans="1:50" s="64" customFormat="1" x14ac:dyDescent="0.2">
      <c r="A96" s="49" t="s">
        <v>39</v>
      </c>
      <c r="B96" s="65" t="s">
        <v>188</v>
      </c>
      <c r="C96" s="51">
        <v>360</v>
      </c>
      <c r="D96" s="44">
        <f t="shared" si="61"/>
        <v>15724.4</v>
      </c>
      <c r="E96" s="43">
        <f>RCF!C$43</f>
        <v>43.679000000000002</v>
      </c>
      <c r="F96" s="44">
        <f t="shared" si="39"/>
        <v>4522.6000000000004</v>
      </c>
      <c r="G96" s="127">
        <f>RCF!C$5</f>
        <v>12.563000000000001</v>
      </c>
      <c r="H96" s="44">
        <f t="shared" si="40"/>
        <v>4522.7</v>
      </c>
      <c r="I96" s="127">
        <f t="shared" si="41"/>
        <v>12.563000000000001</v>
      </c>
      <c r="J96" s="118">
        <f t="shared" si="54"/>
        <v>4974.8999999999996</v>
      </c>
      <c r="K96" s="118">
        <f t="shared" si="54"/>
        <v>6105.6</v>
      </c>
      <c r="L96" s="118">
        <f t="shared" si="54"/>
        <v>6784</v>
      </c>
      <c r="M96" s="118">
        <f t="shared" si="54"/>
        <v>9045.4</v>
      </c>
      <c r="N96" s="118">
        <f t="shared" si="54"/>
        <v>9723.7999999999993</v>
      </c>
      <c r="O96" s="44">
        <f t="shared" si="42"/>
        <v>4438.8</v>
      </c>
      <c r="P96" s="127">
        <f>RCF!C$7</f>
        <v>12.33</v>
      </c>
      <c r="Q96" s="118">
        <f t="shared" si="55"/>
        <v>5770.4</v>
      </c>
      <c r="R96" s="118">
        <f t="shared" si="55"/>
        <v>6658.2</v>
      </c>
      <c r="S96" s="44">
        <f t="shared" si="43"/>
        <v>4391.6000000000004</v>
      </c>
      <c r="T96" s="127">
        <f>RCF!C$9</f>
        <v>12.199</v>
      </c>
      <c r="U96" s="44">
        <f t="shared" si="44"/>
        <v>4391.6000000000004</v>
      </c>
      <c r="V96" s="128">
        <f t="shared" si="45"/>
        <v>12.199</v>
      </c>
      <c r="W96" s="118">
        <f t="shared" si="60"/>
        <v>4830.7</v>
      </c>
      <c r="X96" s="118">
        <f t="shared" si="60"/>
        <v>6016.4</v>
      </c>
      <c r="Y96" s="118">
        <f t="shared" si="60"/>
        <v>7114.3</v>
      </c>
      <c r="Z96" s="118">
        <f t="shared" si="60"/>
        <v>6455.6</v>
      </c>
      <c r="AA96" s="118">
        <f t="shared" si="60"/>
        <v>9529.7000000000007</v>
      </c>
      <c r="AB96" s="118">
        <f t="shared" si="60"/>
        <v>13174.8</v>
      </c>
      <c r="AC96" s="44">
        <f t="shared" si="46"/>
        <v>4442.3999999999996</v>
      </c>
      <c r="AD96" s="128">
        <f>RCF!C$13</f>
        <v>12.34</v>
      </c>
      <c r="AE96" s="118">
        <f t="shared" si="57"/>
        <v>7330</v>
      </c>
      <c r="AF96" s="118">
        <f t="shared" si="57"/>
        <v>9329</v>
      </c>
      <c r="AG96" s="118">
        <f t="shared" si="57"/>
        <v>13327.2</v>
      </c>
      <c r="AH96" s="44">
        <f t="shared" si="47"/>
        <v>4485.6000000000004</v>
      </c>
      <c r="AI96" s="128">
        <f>RCF!C$31</f>
        <v>12.46</v>
      </c>
      <c r="AJ96" s="44">
        <f t="shared" si="48"/>
        <v>0</v>
      </c>
      <c r="AK96" s="128">
        <v>0</v>
      </c>
      <c r="AL96" s="44">
        <f t="shared" si="49"/>
        <v>4617</v>
      </c>
      <c r="AM96" s="128">
        <f>RCF!C$33</f>
        <v>12.824999999999999</v>
      </c>
      <c r="AN96" s="118">
        <f t="shared" si="37"/>
        <v>6925.5</v>
      </c>
      <c r="AO96" s="44">
        <f t="shared" si="50"/>
        <v>4651.2</v>
      </c>
      <c r="AP96" s="128">
        <f>RCF!C$35</f>
        <v>12.92</v>
      </c>
      <c r="AQ96" s="118">
        <f t="shared" si="58"/>
        <v>5581.4</v>
      </c>
      <c r="AR96" s="118">
        <f t="shared" si="58"/>
        <v>6279.1</v>
      </c>
      <c r="AS96" s="44">
        <f t="shared" si="51"/>
        <v>4719.6000000000004</v>
      </c>
      <c r="AT96" s="128">
        <f>RCF!C$37</f>
        <v>13.11</v>
      </c>
      <c r="AU96" s="44">
        <f t="shared" si="52"/>
        <v>4626</v>
      </c>
      <c r="AV96" s="128">
        <f>RCF!C$39</f>
        <v>12.85</v>
      </c>
      <c r="AW96" s="44">
        <f t="shared" si="53"/>
        <v>4565.5</v>
      </c>
      <c r="AX96" s="128">
        <f>RCF!C$41</f>
        <v>12.682</v>
      </c>
    </row>
    <row r="97" spans="1:50" s="64" customFormat="1" ht="32.450000000000003" customHeight="1" x14ac:dyDescent="0.2">
      <c r="A97" s="49" t="s">
        <v>41</v>
      </c>
      <c r="B97" s="65" t="s">
        <v>189</v>
      </c>
      <c r="C97" s="51">
        <v>240</v>
      </c>
      <c r="D97" s="44">
        <f t="shared" si="61"/>
        <v>10483</v>
      </c>
      <c r="E97" s="43">
        <f>RCF!C$43</f>
        <v>43.679000000000002</v>
      </c>
      <c r="F97" s="44">
        <f t="shared" si="39"/>
        <v>3015.1</v>
      </c>
      <c r="G97" s="127">
        <f>RCF!C$5</f>
        <v>12.563000000000001</v>
      </c>
      <c r="H97" s="44">
        <f t="shared" si="40"/>
        <v>3015.1</v>
      </c>
      <c r="I97" s="127">
        <f t="shared" si="41"/>
        <v>12.563000000000001</v>
      </c>
      <c r="J97" s="118">
        <f t="shared" ref="J97:N110" si="62">ROUND($C97*$I97*J$6,1)</f>
        <v>3316.6</v>
      </c>
      <c r="K97" s="118">
        <f t="shared" si="62"/>
        <v>4070.4</v>
      </c>
      <c r="L97" s="118">
        <f t="shared" si="62"/>
        <v>4522.7</v>
      </c>
      <c r="M97" s="118">
        <f t="shared" si="62"/>
        <v>6030.2</v>
      </c>
      <c r="N97" s="118">
        <f t="shared" si="62"/>
        <v>6482.5</v>
      </c>
      <c r="O97" s="44">
        <f t="shared" si="42"/>
        <v>2959.2</v>
      </c>
      <c r="P97" s="127">
        <f>RCF!C$7</f>
        <v>12.33</v>
      </c>
      <c r="Q97" s="118">
        <f t="shared" si="55"/>
        <v>3846.9</v>
      </c>
      <c r="R97" s="118">
        <f t="shared" si="55"/>
        <v>4438.8</v>
      </c>
      <c r="S97" s="44">
        <f t="shared" si="43"/>
        <v>2927.7</v>
      </c>
      <c r="T97" s="127">
        <f>RCF!C$9</f>
        <v>12.199</v>
      </c>
      <c r="U97" s="44">
        <f t="shared" si="44"/>
        <v>2927.7</v>
      </c>
      <c r="V97" s="128">
        <f t="shared" si="45"/>
        <v>12.199</v>
      </c>
      <c r="W97" s="118">
        <f t="shared" si="60"/>
        <v>3220.4</v>
      </c>
      <c r="X97" s="118">
        <f t="shared" si="60"/>
        <v>4010.9</v>
      </c>
      <c r="Y97" s="118">
        <f t="shared" si="60"/>
        <v>4742.8</v>
      </c>
      <c r="Z97" s="118">
        <f t="shared" si="60"/>
        <v>4303.7</v>
      </c>
      <c r="AA97" s="118">
        <f t="shared" si="60"/>
        <v>6353.1</v>
      </c>
      <c r="AB97" s="118">
        <f t="shared" si="60"/>
        <v>8783.1</v>
      </c>
      <c r="AC97" s="44">
        <f t="shared" si="46"/>
        <v>2961.6</v>
      </c>
      <c r="AD97" s="128">
        <f>RCF!C$13</f>
        <v>12.34</v>
      </c>
      <c r="AE97" s="118">
        <f t="shared" si="57"/>
        <v>4886.6000000000004</v>
      </c>
      <c r="AF97" s="118">
        <f t="shared" si="57"/>
        <v>6219.4</v>
      </c>
      <c r="AG97" s="118">
        <f t="shared" si="57"/>
        <v>8884.7999999999993</v>
      </c>
      <c r="AH97" s="44">
        <f t="shared" si="47"/>
        <v>2990.4</v>
      </c>
      <c r="AI97" s="128">
        <f>RCF!C$31</f>
        <v>12.46</v>
      </c>
      <c r="AJ97" s="44">
        <f t="shared" si="48"/>
        <v>0</v>
      </c>
      <c r="AK97" s="128">
        <v>0</v>
      </c>
      <c r="AL97" s="44">
        <f t="shared" si="49"/>
        <v>3078</v>
      </c>
      <c r="AM97" s="128">
        <f>RCF!C$33</f>
        <v>12.824999999999999</v>
      </c>
      <c r="AN97" s="118">
        <f t="shared" si="37"/>
        <v>4617</v>
      </c>
      <c r="AO97" s="44">
        <f t="shared" si="50"/>
        <v>3100.8</v>
      </c>
      <c r="AP97" s="128">
        <f>RCF!C$35</f>
        <v>12.92</v>
      </c>
      <c r="AQ97" s="118">
        <f t="shared" si="58"/>
        <v>3720.9</v>
      </c>
      <c r="AR97" s="118">
        <f t="shared" si="58"/>
        <v>4186</v>
      </c>
      <c r="AS97" s="44">
        <f t="shared" si="51"/>
        <v>3146.4</v>
      </c>
      <c r="AT97" s="128">
        <f>RCF!C$37</f>
        <v>13.11</v>
      </c>
      <c r="AU97" s="44">
        <f t="shared" si="52"/>
        <v>3084</v>
      </c>
      <c r="AV97" s="128">
        <f>RCF!C$39</f>
        <v>12.85</v>
      </c>
      <c r="AW97" s="44">
        <f t="shared" si="53"/>
        <v>3043.6</v>
      </c>
      <c r="AX97" s="128">
        <f>RCF!C$41</f>
        <v>12.682</v>
      </c>
    </row>
    <row r="98" spans="1:50" s="64" customFormat="1" x14ac:dyDescent="0.2">
      <c r="A98" s="49" t="s">
        <v>106</v>
      </c>
      <c r="B98" s="50" t="s">
        <v>175</v>
      </c>
      <c r="C98" s="51">
        <v>364</v>
      </c>
      <c r="D98" s="44">
        <f t="shared" si="61"/>
        <v>15899.2</v>
      </c>
      <c r="E98" s="43">
        <f>RCF!C$43</f>
        <v>43.679000000000002</v>
      </c>
      <c r="F98" s="44">
        <f t="shared" si="39"/>
        <v>4572.8999999999996</v>
      </c>
      <c r="G98" s="127">
        <f>RCF!C$5</f>
        <v>12.563000000000001</v>
      </c>
      <c r="H98" s="44">
        <f t="shared" si="40"/>
        <v>4572.8999999999996</v>
      </c>
      <c r="I98" s="127">
        <f t="shared" si="41"/>
        <v>12.563000000000001</v>
      </c>
      <c r="J98" s="118">
        <f t="shared" si="62"/>
        <v>5030.2</v>
      </c>
      <c r="K98" s="118">
        <f t="shared" si="62"/>
        <v>6173.5</v>
      </c>
      <c r="L98" s="118">
        <f t="shared" si="62"/>
        <v>6859.4</v>
      </c>
      <c r="M98" s="118">
        <f t="shared" si="62"/>
        <v>9145.9</v>
      </c>
      <c r="N98" s="118">
        <f t="shared" si="62"/>
        <v>9831.7999999999993</v>
      </c>
      <c r="O98" s="44">
        <f t="shared" si="42"/>
        <v>4488.1000000000004</v>
      </c>
      <c r="P98" s="127">
        <f>RCF!C$7</f>
        <v>12.33</v>
      </c>
      <c r="Q98" s="118">
        <f t="shared" si="55"/>
        <v>5834.5</v>
      </c>
      <c r="R98" s="118">
        <f t="shared" si="55"/>
        <v>6732.1</v>
      </c>
      <c r="S98" s="44">
        <f t="shared" si="43"/>
        <v>4440.3999999999996</v>
      </c>
      <c r="T98" s="127">
        <f>RCF!C$9</f>
        <v>12.199</v>
      </c>
      <c r="U98" s="44">
        <f t="shared" si="44"/>
        <v>4440.3999999999996</v>
      </c>
      <c r="V98" s="128">
        <f t="shared" si="45"/>
        <v>12.199</v>
      </c>
      <c r="W98" s="118">
        <f t="shared" si="60"/>
        <v>4884.3999999999996</v>
      </c>
      <c r="X98" s="118">
        <f t="shared" si="60"/>
        <v>6083.3</v>
      </c>
      <c r="Y98" s="118">
        <f t="shared" si="60"/>
        <v>7193.4</v>
      </c>
      <c r="Z98" s="118">
        <f t="shared" si="60"/>
        <v>6527.3</v>
      </c>
      <c r="AA98" s="118">
        <f t="shared" si="60"/>
        <v>9635.6</v>
      </c>
      <c r="AB98" s="118">
        <f t="shared" si="60"/>
        <v>13321.2</v>
      </c>
      <c r="AC98" s="44">
        <f t="shared" si="46"/>
        <v>4491.7</v>
      </c>
      <c r="AD98" s="128">
        <f>RCF!C$13</f>
        <v>12.34</v>
      </c>
      <c r="AE98" s="118">
        <f t="shared" si="57"/>
        <v>7411.3</v>
      </c>
      <c r="AF98" s="118">
        <f t="shared" si="57"/>
        <v>9432.6</v>
      </c>
      <c r="AG98" s="118">
        <f t="shared" si="57"/>
        <v>13475.1</v>
      </c>
      <c r="AH98" s="44">
        <f t="shared" si="47"/>
        <v>4535.3999999999996</v>
      </c>
      <c r="AI98" s="128">
        <f>RCF!C$31</f>
        <v>12.46</v>
      </c>
      <c r="AJ98" s="44">
        <f t="shared" si="48"/>
        <v>0</v>
      </c>
      <c r="AK98" s="128">
        <v>0</v>
      </c>
      <c r="AL98" s="44">
        <f t="shared" si="49"/>
        <v>4668.3</v>
      </c>
      <c r="AM98" s="128">
        <f>RCF!C$33</f>
        <v>12.824999999999999</v>
      </c>
      <c r="AN98" s="118">
        <f t="shared" ref="AN98:AN110" si="63">ROUNDDOWN($AL98*AN$6,1)</f>
        <v>7002.4</v>
      </c>
      <c r="AO98" s="44">
        <f t="shared" si="50"/>
        <v>4702.8</v>
      </c>
      <c r="AP98" s="128">
        <f>RCF!C$35</f>
        <v>12.92</v>
      </c>
      <c r="AQ98" s="118">
        <f t="shared" si="58"/>
        <v>5643.3</v>
      </c>
      <c r="AR98" s="118">
        <f t="shared" si="58"/>
        <v>6348.7</v>
      </c>
      <c r="AS98" s="44">
        <f t="shared" si="51"/>
        <v>4772</v>
      </c>
      <c r="AT98" s="128">
        <f>RCF!C$37</f>
        <v>13.11</v>
      </c>
      <c r="AU98" s="44">
        <f t="shared" si="52"/>
        <v>4677.3999999999996</v>
      </c>
      <c r="AV98" s="128">
        <f>RCF!C$39</f>
        <v>12.85</v>
      </c>
      <c r="AW98" s="44">
        <f t="shared" si="53"/>
        <v>4616.2</v>
      </c>
      <c r="AX98" s="128">
        <f>RCF!C$41</f>
        <v>12.682</v>
      </c>
    </row>
    <row r="99" spans="1:50" s="64" customFormat="1" x14ac:dyDescent="0.2">
      <c r="A99" s="49" t="s">
        <v>44</v>
      </c>
      <c r="B99" s="50" t="s">
        <v>176</v>
      </c>
      <c r="C99" s="51">
        <v>176</v>
      </c>
      <c r="D99" s="44">
        <f t="shared" si="61"/>
        <v>7687.5</v>
      </c>
      <c r="E99" s="43">
        <f>RCF!C$43</f>
        <v>43.679000000000002</v>
      </c>
      <c r="F99" s="44">
        <f t="shared" ref="F99:F110" si="64">ROUNDDOWN($C99*G99,1)</f>
        <v>2211</v>
      </c>
      <c r="G99" s="127">
        <f>RCF!C$5</f>
        <v>12.563000000000001</v>
      </c>
      <c r="H99" s="44">
        <f t="shared" ref="H99:H110" si="65">ROUND(I99*C99,1)</f>
        <v>2211.1</v>
      </c>
      <c r="I99" s="127">
        <f t="shared" ref="I99:I110" si="66">G99</f>
        <v>12.563000000000001</v>
      </c>
      <c r="J99" s="118">
        <f t="shared" si="62"/>
        <v>2432.1999999999998</v>
      </c>
      <c r="K99" s="118">
        <f t="shared" si="62"/>
        <v>2985</v>
      </c>
      <c r="L99" s="118">
        <f t="shared" si="62"/>
        <v>3316.6</v>
      </c>
      <c r="M99" s="118">
        <f t="shared" si="62"/>
        <v>4422.2</v>
      </c>
      <c r="N99" s="118">
        <f t="shared" si="62"/>
        <v>4753.8</v>
      </c>
      <c r="O99" s="44">
        <f t="shared" ref="O99:O110" si="67">ROUNDDOWN($C99*P99,1)</f>
        <v>2170</v>
      </c>
      <c r="P99" s="127">
        <f>RCF!C$7</f>
        <v>12.33</v>
      </c>
      <c r="Q99" s="118">
        <f t="shared" si="55"/>
        <v>2821</v>
      </c>
      <c r="R99" s="118">
        <f t="shared" si="55"/>
        <v>3255</v>
      </c>
      <c r="S99" s="44">
        <f t="shared" ref="S99:S110" si="68">ROUNDDOWN($C99*T99,1)</f>
        <v>2147</v>
      </c>
      <c r="T99" s="127">
        <f>RCF!C$9</f>
        <v>12.199</v>
      </c>
      <c r="U99" s="44">
        <f t="shared" ref="U99:U110" si="69">ROUNDDOWN($C99*V99,1)</f>
        <v>2147</v>
      </c>
      <c r="V99" s="128">
        <f t="shared" ref="V99:V110" si="70">T99</f>
        <v>12.199</v>
      </c>
      <c r="W99" s="118">
        <f t="shared" si="60"/>
        <v>2361.6999999999998</v>
      </c>
      <c r="X99" s="118">
        <f t="shared" si="60"/>
        <v>2941.3</v>
      </c>
      <c r="Y99" s="118">
        <f t="shared" si="60"/>
        <v>3478.1</v>
      </c>
      <c r="Z99" s="118">
        <f t="shared" si="60"/>
        <v>3156</v>
      </c>
      <c r="AA99" s="118">
        <f t="shared" si="60"/>
        <v>4658.8999999999996</v>
      </c>
      <c r="AB99" s="118">
        <f t="shared" si="60"/>
        <v>6441</v>
      </c>
      <c r="AC99" s="44">
        <f t="shared" ref="AC99:AC110" si="71">ROUNDDOWN($C99*AD99,1)</f>
        <v>2171.8000000000002</v>
      </c>
      <c r="AD99" s="128">
        <f>RCF!C$13</f>
        <v>12.34</v>
      </c>
      <c r="AE99" s="118">
        <f t="shared" si="57"/>
        <v>3583.5</v>
      </c>
      <c r="AF99" s="118">
        <f t="shared" si="57"/>
        <v>4560.8</v>
      </c>
      <c r="AG99" s="118">
        <f t="shared" si="57"/>
        <v>6515.4</v>
      </c>
      <c r="AH99" s="44">
        <f t="shared" ref="AH99:AH110" si="72">ROUNDDOWN($C99*AI99,1)</f>
        <v>2192.9</v>
      </c>
      <c r="AI99" s="128">
        <f>RCF!C$31</f>
        <v>12.46</v>
      </c>
      <c r="AJ99" s="44">
        <f t="shared" ref="AJ99:AJ110" si="73">ROUNDDOWN($C99*AK99,1)</f>
        <v>0</v>
      </c>
      <c r="AK99" s="128">
        <v>0</v>
      </c>
      <c r="AL99" s="44">
        <f t="shared" ref="AL99:AL110" si="74">ROUNDDOWN($C99*AM99,1)</f>
        <v>2257.1999999999998</v>
      </c>
      <c r="AM99" s="128">
        <f>RCF!C$33</f>
        <v>12.824999999999999</v>
      </c>
      <c r="AN99" s="118">
        <f t="shared" si="63"/>
        <v>3385.8</v>
      </c>
      <c r="AO99" s="44">
        <f t="shared" ref="AO99:AO110" si="75">ROUNDDOWN($C99*AP99,1)</f>
        <v>2273.9</v>
      </c>
      <c r="AP99" s="128">
        <f>RCF!C$35</f>
        <v>12.92</v>
      </c>
      <c r="AQ99" s="118">
        <f t="shared" si="58"/>
        <v>2728.6</v>
      </c>
      <c r="AR99" s="118">
        <f t="shared" si="58"/>
        <v>3069.7</v>
      </c>
      <c r="AS99" s="44">
        <f t="shared" ref="AS99:AS110" si="76">ROUNDDOWN($C99*AT99,1)</f>
        <v>2307.3000000000002</v>
      </c>
      <c r="AT99" s="128">
        <f>RCF!C$37</f>
        <v>13.11</v>
      </c>
      <c r="AU99" s="44">
        <f t="shared" ref="AU99:AU110" si="77">ROUNDDOWN($C99*AV99,1)</f>
        <v>2261.6</v>
      </c>
      <c r="AV99" s="128">
        <f>RCF!C$39</f>
        <v>12.85</v>
      </c>
      <c r="AW99" s="44">
        <f t="shared" ref="AW99:AW110" si="78">ROUNDDOWN($C99*AX99,1)</f>
        <v>2232</v>
      </c>
      <c r="AX99" s="128">
        <f>RCF!C$41</f>
        <v>12.682</v>
      </c>
    </row>
    <row r="100" spans="1:50" s="64" customFormat="1" x14ac:dyDescent="0.2">
      <c r="A100" s="49" t="s">
        <v>42</v>
      </c>
      <c r="B100" s="50" t="s">
        <v>177</v>
      </c>
      <c r="C100" s="51">
        <v>159</v>
      </c>
      <c r="D100" s="44">
        <f t="shared" si="61"/>
        <v>6945</v>
      </c>
      <c r="E100" s="43">
        <f>RCF!C$43</f>
        <v>43.679000000000002</v>
      </c>
      <c r="F100" s="44">
        <f t="shared" si="64"/>
        <v>1997.5</v>
      </c>
      <c r="G100" s="127">
        <f>RCF!C$5</f>
        <v>12.563000000000001</v>
      </c>
      <c r="H100" s="44">
        <f t="shared" si="65"/>
        <v>1997.5</v>
      </c>
      <c r="I100" s="127">
        <f t="shared" si="66"/>
        <v>12.563000000000001</v>
      </c>
      <c r="J100" s="118">
        <f t="shared" si="62"/>
        <v>2197.3000000000002</v>
      </c>
      <c r="K100" s="118">
        <f t="shared" si="62"/>
        <v>2696.6</v>
      </c>
      <c r="L100" s="118">
        <f t="shared" si="62"/>
        <v>2996.3</v>
      </c>
      <c r="M100" s="118">
        <f t="shared" si="62"/>
        <v>3995</v>
      </c>
      <c r="N100" s="118">
        <f t="shared" si="62"/>
        <v>4294.7</v>
      </c>
      <c r="O100" s="44">
        <f t="shared" si="67"/>
        <v>1960.4</v>
      </c>
      <c r="P100" s="127">
        <f>RCF!C$7</f>
        <v>12.33</v>
      </c>
      <c r="Q100" s="118">
        <f t="shared" si="55"/>
        <v>2548.5</v>
      </c>
      <c r="R100" s="118">
        <f t="shared" si="55"/>
        <v>2940.6</v>
      </c>
      <c r="S100" s="44">
        <f t="shared" si="68"/>
        <v>1939.6</v>
      </c>
      <c r="T100" s="127">
        <f>RCF!C$9</f>
        <v>12.199</v>
      </c>
      <c r="U100" s="44">
        <f t="shared" si="69"/>
        <v>1939.6</v>
      </c>
      <c r="V100" s="128">
        <f t="shared" si="70"/>
        <v>12.199</v>
      </c>
      <c r="W100" s="118">
        <f t="shared" si="60"/>
        <v>2133.5</v>
      </c>
      <c r="X100" s="118">
        <f t="shared" si="60"/>
        <v>2657.2</v>
      </c>
      <c r="Y100" s="118">
        <f t="shared" si="60"/>
        <v>3142.1</v>
      </c>
      <c r="Z100" s="118">
        <f t="shared" si="60"/>
        <v>2851.2</v>
      </c>
      <c r="AA100" s="118">
        <f t="shared" si="60"/>
        <v>4208.8999999999996</v>
      </c>
      <c r="AB100" s="118">
        <f t="shared" si="60"/>
        <v>5818.8</v>
      </c>
      <c r="AC100" s="44">
        <f t="shared" si="71"/>
        <v>1962</v>
      </c>
      <c r="AD100" s="128">
        <f>RCF!C$13</f>
        <v>12.34</v>
      </c>
      <c r="AE100" s="118">
        <f t="shared" si="57"/>
        <v>3237.3</v>
      </c>
      <c r="AF100" s="118">
        <f t="shared" si="57"/>
        <v>4120.2</v>
      </c>
      <c r="AG100" s="118">
        <f t="shared" si="57"/>
        <v>5886</v>
      </c>
      <c r="AH100" s="44">
        <f t="shared" si="72"/>
        <v>1981.1</v>
      </c>
      <c r="AI100" s="128">
        <f>RCF!C$31</f>
        <v>12.46</v>
      </c>
      <c r="AJ100" s="44">
        <f t="shared" si="73"/>
        <v>0</v>
      </c>
      <c r="AK100" s="128">
        <v>0</v>
      </c>
      <c r="AL100" s="44">
        <f t="shared" si="74"/>
        <v>2039.1</v>
      </c>
      <c r="AM100" s="128">
        <f>RCF!C$33</f>
        <v>12.824999999999999</v>
      </c>
      <c r="AN100" s="118">
        <f t="shared" si="63"/>
        <v>3058.6</v>
      </c>
      <c r="AO100" s="44">
        <f t="shared" si="75"/>
        <v>2054.1999999999998</v>
      </c>
      <c r="AP100" s="128">
        <f>RCF!C$35</f>
        <v>12.92</v>
      </c>
      <c r="AQ100" s="118">
        <f t="shared" si="58"/>
        <v>2465</v>
      </c>
      <c r="AR100" s="118">
        <f t="shared" si="58"/>
        <v>2773.1</v>
      </c>
      <c r="AS100" s="44">
        <f t="shared" si="76"/>
        <v>2084.4</v>
      </c>
      <c r="AT100" s="128">
        <f>RCF!C$37</f>
        <v>13.11</v>
      </c>
      <c r="AU100" s="44">
        <f t="shared" si="77"/>
        <v>2043.1</v>
      </c>
      <c r="AV100" s="128">
        <f>RCF!C$39</f>
        <v>12.85</v>
      </c>
      <c r="AW100" s="44">
        <f t="shared" si="78"/>
        <v>2016.4</v>
      </c>
      <c r="AX100" s="128">
        <f>RCF!C$41</f>
        <v>12.682</v>
      </c>
    </row>
    <row r="101" spans="1:50" s="64" customFormat="1" x14ac:dyDescent="0.2">
      <c r="A101" s="49">
        <v>2802</v>
      </c>
      <c r="B101" s="50" t="s">
        <v>178</v>
      </c>
      <c r="C101" s="51">
        <v>25</v>
      </c>
      <c r="D101" s="44">
        <f t="shared" si="61"/>
        <v>1092</v>
      </c>
      <c r="E101" s="43">
        <f>RCF!C$43</f>
        <v>43.679000000000002</v>
      </c>
      <c r="F101" s="44">
        <f t="shared" si="64"/>
        <v>314</v>
      </c>
      <c r="G101" s="127">
        <f>RCF!C$5</f>
        <v>12.563000000000001</v>
      </c>
      <c r="H101" s="44">
        <f t="shared" si="65"/>
        <v>314.10000000000002</v>
      </c>
      <c r="I101" s="127">
        <f t="shared" si="66"/>
        <v>12.563000000000001</v>
      </c>
      <c r="J101" s="118">
        <f t="shared" si="62"/>
        <v>345.5</v>
      </c>
      <c r="K101" s="118">
        <f t="shared" si="62"/>
        <v>424</v>
      </c>
      <c r="L101" s="118">
        <f t="shared" si="62"/>
        <v>471.1</v>
      </c>
      <c r="M101" s="118">
        <f t="shared" si="62"/>
        <v>628.20000000000005</v>
      </c>
      <c r="N101" s="118">
        <f t="shared" si="62"/>
        <v>675.3</v>
      </c>
      <c r="O101" s="44">
        <f t="shared" si="67"/>
        <v>308.2</v>
      </c>
      <c r="P101" s="127">
        <f>RCF!C$7</f>
        <v>12.33</v>
      </c>
      <c r="Q101" s="118">
        <f t="shared" si="55"/>
        <v>400.6</v>
      </c>
      <c r="R101" s="118">
        <f t="shared" si="55"/>
        <v>462.3</v>
      </c>
      <c r="S101" s="44">
        <f t="shared" si="68"/>
        <v>304.89999999999998</v>
      </c>
      <c r="T101" s="127">
        <f>RCF!C$9</f>
        <v>12.199</v>
      </c>
      <c r="U101" s="44">
        <f t="shared" si="69"/>
        <v>304.89999999999998</v>
      </c>
      <c r="V101" s="128">
        <f t="shared" si="70"/>
        <v>12.199</v>
      </c>
      <c r="W101" s="118">
        <f t="shared" si="60"/>
        <v>335.3</v>
      </c>
      <c r="X101" s="118">
        <f t="shared" si="60"/>
        <v>417.7</v>
      </c>
      <c r="Y101" s="118">
        <f t="shared" si="60"/>
        <v>493.9</v>
      </c>
      <c r="Z101" s="118">
        <f t="shared" si="60"/>
        <v>448.2</v>
      </c>
      <c r="AA101" s="118">
        <f t="shared" si="60"/>
        <v>661.6</v>
      </c>
      <c r="AB101" s="118">
        <f t="shared" si="60"/>
        <v>914.7</v>
      </c>
      <c r="AC101" s="44">
        <f t="shared" si="71"/>
        <v>308.5</v>
      </c>
      <c r="AD101" s="128">
        <f>RCF!C$13</f>
        <v>12.34</v>
      </c>
      <c r="AE101" s="118">
        <f t="shared" si="57"/>
        <v>509</v>
      </c>
      <c r="AF101" s="118">
        <f t="shared" si="57"/>
        <v>647.9</v>
      </c>
      <c r="AG101" s="118">
        <f t="shared" si="57"/>
        <v>925.5</v>
      </c>
      <c r="AH101" s="44">
        <f t="shared" si="72"/>
        <v>311.5</v>
      </c>
      <c r="AI101" s="128">
        <f>RCF!C$31</f>
        <v>12.46</v>
      </c>
      <c r="AJ101" s="44">
        <f t="shared" si="73"/>
        <v>0</v>
      </c>
      <c r="AK101" s="128">
        <v>0</v>
      </c>
      <c r="AL101" s="44">
        <f t="shared" si="74"/>
        <v>320.60000000000002</v>
      </c>
      <c r="AM101" s="128">
        <f>RCF!C$33</f>
        <v>12.824999999999999</v>
      </c>
      <c r="AN101" s="118">
        <f t="shared" si="63"/>
        <v>480.9</v>
      </c>
      <c r="AO101" s="44">
        <f t="shared" si="75"/>
        <v>323</v>
      </c>
      <c r="AP101" s="128">
        <f>RCF!C$35</f>
        <v>12.92</v>
      </c>
      <c r="AQ101" s="118">
        <f t="shared" si="58"/>
        <v>387.6</v>
      </c>
      <c r="AR101" s="118">
        <f t="shared" si="58"/>
        <v>436</v>
      </c>
      <c r="AS101" s="44">
        <f t="shared" si="76"/>
        <v>327.7</v>
      </c>
      <c r="AT101" s="128">
        <f>RCF!C$37</f>
        <v>13.11</v>
      </c>
      <c r="AU101" s="44">
        <f t="shared" si="77"/>
        <v>321.2</v>
      </c>
      <c r="AV101" s="128">
        <f>RCF!C$39</f>
        <v>12.85</v>
      </c>
      <c r="AW101" s="44">
        <f t="shared" si="78"/>
        <v>317</v>
      </c>
      <c r="AX101" s="128">
        <f>RCF!C$41</f>
        <v>12.682</v>
      </c>
    </row>
    <row r="102" spans="1:50" s="64" customFormat="1" x14ac:dyDescent="0.2">
      <c r="A102" s="49" t="s">
        <v>40</v>
      </c>
      <c r="B102" s="50" t="s">
        <v>179</v>
      </c>
      <c r="C102" s="51">
        <v>132</v>
      </c>
      <c r="D102" s="44">
        <f t="shared" si="61"/>
        <v>5765.6</v>
      </c>
      <c r="E102" s="43">
        <f>RCF!C$43</f>
        <v>43.679000000000002</v>
      </c>
      <c r="F102" s="44">
        <f t="shared" si="64"/>
        <v>1658.3</v>
      </c>
      <c r="G102" s="127">
        <f>RCF!C$5</f>
        <v>12.563000000000001</v>
      </c>
      <c r="H102" s="44">
        <f t="shared" si="65"/>
        <v>1658.3</v>
      </c>
      <c r="I102" s="127">
        <f t="shared" si="66"/>
        <v>12.563000000000001</v>
      </c>
      <c r="J102" s="118">
        <f t="shared" si="62"/>
        <v>1824.1</v>
      </c>
      <c r="K102" s="118">
        <f t="shared" si="62"/>
        <v>2238.6999999999998</v>
      </c>
      <c r="L102" s="118">
        <f t="shared" si="62"/>
        <v>2487.5</v>
      </c>
      <c r="M102" s="118">
        <f t="shared" si="62"/>
        <v>3316.6</v>
      </c>
      <c r="N102" s="118">
        <f t="shared" si="62"/>
        <v>3565.4</v>
      </c>
      <c r="O102" s="44">
        <f t="shared" si="67"/>
        <v>1627.5</v>
      </c>
      <c r="P102" s="127">
        <f>RCF!C$7</f>
        <v>12.33</v>
      </c>
      <c r="Q102" s="118">
        <f t="shared" si="55"/>
        <v>2115.6999999999998</v>
      </c>
      <c r="R102" s="118">
        <f t="shared" si="55"/>
        <v>2441.1999999999998</v>
      </c>
      <c r="S102" s="44">
        <f t="shared" si="68"/>
        <v>1610.2</v>
      </c>
      <c r="T102" s="127">
        <f>RCF!C$9</f>
        <v>12.199</v>
      </c>
      <c r="U102" s="44">
        <f t="shared" si="69"/>
        <v>1610.2</v>
      </c>
      <c r="V102" s="128">
        <f t="shared" si="70"/>
        <v>12.199</v>
      </c>
      <c r="W102" s="118">
        <f t="shared" si="60"/>
        <v>1771.2</v>
      </c>
      <c r="X102" s="118">
        <f t="shared" si="60"/>
        <v>2205.9</v>
      </c>
      <c r="Y102" s="118">
        <f t="shared" si="60"/>
        <v>2608.5</v>
      </c>
      <c r="Z102" s="118">
        <f t="shared" si="60"/>
        <v>2366.9</v>
      </c>
      <c r="AA102" s="118">
        <f t="shared" si="60"/>
        <v>3494.1</v>
      </c>
      <c r="AB102" s="118">
        <f t="shared" si="60"/>
        <v>4830.6000000000004</v>
      </c>
      <c r="AC102" s="44">
        <f t="shared" si="71"/>
        <v>1628.8</v>
      </c>
      <c r="AD102" s="128">
        <f>RCF!C$13</f>
        <v>12.34</v>
      </c>
      <c r="AE102" s="118">
        <f t="shared" si="57"/>
        <v>2687.5</v>
      </c>
      <c r="AF102" s="118">
        <f t="shared" si="57"/>
        <v>3420.5</v>
      </c>
      <c r="AG102" s="118">
        <f t="shared" si="57"/>
        <v>4886.3999999999996</v>
      </c>
      <c r="AH102" s="44">
        <f t="shared" si="72"/>
        <v>1644.7</v>
      </c>
      <c r="AI102" s="128">
        <f>RCF!C$31</f>
        <v>12.46</v>
      </c>
      <c r="AJ102" s="44">
        <f t="shared" si="73"/>
        <v>0</v>
      </c>
      <c r="AK102" s="128">
        <v>0</v>
      </c>
      <c r="AL102" s="44">
        <f t="shared" si="74"/>
        <v>1692.9</v>
      </c>
      <c r="AM102" s="128">
        <f>RCF!C$33</f>
        <v>12.824999999999999</v>
      </c>
      <c r="AN102" s="118">
        <f t="shared" si="63"/>
        <v>2539.3000000000002</v>
      </c>
      <c r="AO102" s="44">
        <f t="shared" si="75"/>
        <v>1705.4</v>
      </c>
      <c r="AP102" s="128">
        <f>RCF!C$35</f>
        <v>12.92</v>
      </c>
      <c r="AQ102" s="118">
        <f t="shared" si="58"/>
        <v>2046.4</v>
      </c>
      <c r="AR102" s="118">
        <f t="shared" si="58"/>
        <v>2302.1999999999998</v>
      </c>
      <c r="AS102" s="44">
        <f t="shared" si="76"/>
        <v>1730.5</v>
      </c>
      <c r="AT102" s="128">
        <f>RCF!C$37</f>
        <v>13.11</v>
      </c>
      <c r="AU102" s="44">
        <f t="shared" si="77"/>
        <v>1696.2</v>
      </c>
      <c r="AV102" s="128">
        <f>RCF!C$39</f>
        <v>12.85</v>
      </c>
      <c r="AW102" s="44">
        <f t="shared" si="78"/>
        <v>1674</v>
      </c>
      <c r="AX102" s="128">
        <f>RCF!C$41</f>
        <v>12.682</v>
      </c>
    </row>
    <row r="103" spans="1:50" s="64" customFormat="1" x14ac:dyDescent="0.2">
      <c r="A103" s="49" t="s">
        <v>43</v>
      </c>
      <c r="B103" s="50" t="s">
        <v>180</v>
      </c>
      <c r="C103" s="51">
        <v>320</v>
      </c>
      <c r="D103" s="44">
        <f t="shared" si="61"/>
        <v>13977.3</v>
      </c>
      <c r="E103" s="43">
        <f>RCF!C$43</f>
        <v>43.679000000000002</v>
      </c>
      <c r="F103" s="44">
        <f t="shared" si="64"/>
        <v>4020.1</v>
      </c>
      <c r="G103" s="127">
        <f>RCF!C$5</f>
        <v>12.563000000000001</v>
      </c>
      <c r="H103" s="44">
        <f t="shared" si="65"/>
        <v>4020.2</v>
      </c>
      <c r="I103" s="127">
        <f t="shared" si="66"/>
        <v>12.563000000000001</v>
      </c>
      <c r="J103" s="118">
        <f t="shared" si="62"/>
        <v>4422.2</v>
      </c>
      <c r="K103" s="118">
        <f t="shared" si="62"/>
        <v>5427.2</v>
      </c>
      <c r="L103" s="118">
        <f t="shared" si="62"/>
        <v>6030.2</v>
      </c>
      <c r="M103" s="118">
        <f t="shared" si="62"/>
        <v>8040.3</v>
      </c>
      <c r="N103" s="118">
        <f t="shared" si="62"/>
        <v>8643.2999999999993</v>
      </c>
      <c r="O103" s="44">
        <f t="shared" si="67"/>
        <v>3945.6</v>
      </c>
      <c r="P103" s="127">
        <f>RCF!C$7</f>
        <v>12.33</v>
      </c>
      <c r="Q103" s="118">
        <f t="shared" si="55"/>
        <v>5129.2</v>
      </c>
      <c r="R103" s="118">
        <f t="shared" si="55"/>
        <v>5918.4</v>
      </c>
      <c r="S103" s="44">
        <f t="shared" si="68"/>
        <v>3903.6</v>
      </c>
      <c r="T103" s="127">
        <f>RCF!C$9</f>
        <v>12.199</v>
      </c>
      <c r="U103" s="44">
        <f t="shared" si="69"/>
        <v>3903.6</v>
      </c>
      <c r="V103" s="128">
        <f t="shared" si="70"/>
        <v>12.199</v>
      </c>
      <c r="W103" s="118">
        <f t="shared" si="60"/>
        <v>4293.8999999999996</v>
      </c>
      <c r="X103" s="118">
        <f t="shared" si="60"/>
        <v>5347.9</v>
      </c>
      <c r="Y103" s="118">
        <f t="shared" si="60"/>
        <v>6323.8</v>
      </c>
      <c r="Z103" s="118">
        <f t="shared" si="60"/>
        <v>5738.2</v>
      </c>
      <c r="AA103" s="118">
        <f t="shared" si="60"/>
        <v>8470.7999999999993</v>
      </c>
      <c r="AB103" s="118">
        <f t="shared" si="60"/>
        <v>11710.8</v>
      </c>
      <c r="AC103" s="44">
        <f t="shared" si="71"/>
        <v>3948.8</v>
      </c>
      <c r="AD103" s="128">
        <f>RCF!C$13</f>
        <v>12.34</v>
      </c>
      <c r="AE103" s="118">
        <f t="shared" si="57"/>
        <v>6515.5</v>
      </c>
      <c r="AF103" s="118">
        <f t="shared" si="57"/>
        <v>8292.5</v>
      </c>
      <c r="AG103" s="118">
        <f t="shared" si="57"/>
        <v>11846.4</v>
      </c>
      <c r="AH103" s="44">
        <f t="shared" si="72"/>
        <v>3987.2</v>
      </c>
      <c r="AI103" s="128">
        <f>RCF!C$31</f>
        <v>12.46</v>
      </c>
      <c r="AJ103" s="44">
        <f t="shared" si="73"/>
        <v>0</v>
      </c>
      <c r="AK103" s="128">
        <v>0</v>
      </c>
      <c r="AL103" s="44">
        <f t="shared" si="74"/>
        <v>4104</v>
      </c>
      <c r="AM103" s="128">
        <f>RCF!C$33</f>
        <v>12.824999999999999</v>
      </c>
      <c r="AN103" s="118">
        <f t="shared" si="63"/>
        <v>6156</v>
      </c>
      <c r="AO103" s="44">
        <f t="shared" si="75"/>
        <v>4134.3999999999996</v>
      </c>
      <c r="AP103" s="128">
        <f>RCF!C$35</f>
        <v>12.92</v>
      </c>
      <c r="AQ103" s="118">
        <f t="shared" si="58"/>
        <v>4961.2</v>
      </c>
      <c r="AR103" s="118">
        <f t="shared" si="58"/>
        <v>5581.4</v>
      </c>
      <c r="AS103" s="44">
        <f t="shared" si="76"/>
        <v>4195.2</v>
      </c>
      <c r="AT103" s="128">
        <f>RCF!C$37</f>
        <v>13.11</v>
      </c>
      <c r="AU103" s="44">
        <f t="shared" si="77"/>
        <v>4112</v>
      </c>
      <c r="AV103" s="128">
        <f>RCF!C$39</f>
        <v>12.85</v>
      </c>
      <c r="AW103" s="44">
        <f t="shared" si="78"/>
        <v>4058.2</v>
      </c>
      <c r="AX103" s="128">
        <f>RCF!C$41</f>
        <v>12.682</v>
      </c>
    </row>
    <row r="104" spans="1:50" s="64" customFormat="1" x14ac:dyDescent="0.2">
      <c r="A104" s="49">
        <v>2940</v>
      </c>
      <c r="B104" s="50" t="s">
        <v>181</v>
      </c>
      <c r="C104" s="51">
        <v>187</v>
      </c>
      <c r="D104" s="44">
        <f t="shared" si="61"/>
        <v>8168</v>
      </c>
      <c r="E104" s="43">
        <f>RCF!C$43</f>
        <v>43.679000000000002</v>
      </c>
      <c r="F104" s="44">
        <f t="shared" si="64"/>
        <v>2349.1999999999998</v>
      </c>
      <c r="G104" s="127">
        <f>RCF!C$5</f>
        <v>12.563000000000001</v>
      </c>
      <c r="H104" s="44">
        <f t="shared" si="65"/>
        <v>2349.3000000000002</v>
      </c>
      <c r="I104" s="127">
        <f t="shared" si="66"/>
        <v>12.563000000000001</v>
      </c>
      <c r="J104" s="118">
        <f t="shared" si="62"/>
        <v>2584.1999999999998</v>
      </c>
      <c r="K104" s="118">
        <f t="shared" si="62"/>
        <v>3171.5</v>
      </c>
      <c r="L104" s="118">
        <f t="shared" si="62"/>
        <v>3523.9</v>
      </c>
      <c r="M104" s="118">
        <f t="shared" si="62"/>
        <v>4698.6000000000004</v>
      </c>
      <c r="N104" s="118">
        <f t="shared" si="62"/>
        <v>5051</v>
      </c>
      <c r="O104" s="44">
        <f t="shared" si="67"/>
        <v>2305.6999999999998</v>
      </c>
      <c r="P104" s="127">
        <f>RCF!C$7</f>
        <v>12.33</v>
      </c>
      <c r="Q104" s="118">
        <f t="shared" si="55"/>
        <v>2997.4</v>
      </c>
      <c r="R104" s="118">
        <f t="shared" si="55"/>
        <v>3458.5</v>
      </c>
      <c r="S104" s="44">
        <f t="shared" si="68"/>
        <v>2281.1999999999998</v>
      </c>
      <c r="T104" s="127">
        <f>RCF!C$9</f>
        <v>12.199</v>
      </c>
      <c r="U104" s="44">
        <f t="shared" si="69"/>
        <v>2281.1999999999998</v>
      </c>
      <c r="V104" s="128">
        <f t="shared" si="70"/>
        <v>12.199</v>
      </c>
      <c r="W104" s="118">
        <f t="shared" si="60"/>
        <v>2509.3000000000002</v>
      </c>
      <c r="X104" s="118">
        <f t="shared" si="60"/>
        <v>3125.2</v>
      </c>
      <c r="Y104" s="118">
        <f t="shared" si="60"/>
        <v>3695.5</v>
      </c>
      <c r="Z104" s="118">
        <f t="shared" si="60"/>
        <v>3353.3</v>
      </c>
      <c r="AA104" s="118">
        <f t="shared" si="60"/>
        <v>4950.2</v>
      </c>
      <c r="AB104" s="118">
        <f t="shared" si="60"/>
        <v>6843.6</v>
      </c>
      <c r="AC104" s="44">
        <f t="shared" si="71"/>
        <v>2307.5</v>
      </c>
      <c r="AD104" s="128">
        <f>RCF!C$13</f>
        <v>12.34</v>
      </c>
      <c r="AE104" s="118">
        <f t="shared" si="57"/>
        <v>3807.4</v>
      </c>
      <c r="AF104" s="118">
        <f t="shared" si="57"/>
        <v>4845.8</v>
      </c>
      <c r="AG104" s="118">
        <f t="shared" si="57"/>
        <v>6922.5</v>
      </c>
      <c r="AH104" s="44">
        <f t="shared" si="72"/>
        <v>2330</v>
      </c>
      <c r="AI104" s="128">
        <f>RCF!C$31</f>
        <v>12.46</v>
      </c>
      <c r="AJ104" s="44">
        <f t="shared" si="73"/>
        <v>0</v>
      </c>
      <c r="AK104" s="128">
        <v>0</v>
      </c>
      <c r="AL104" s="44">
        <f t="shared" si="74"/>
        <v>2398.1999999999998</v>
      </c>
      <c r="AM104" s="128">
        <f>RCF!C$33</f>
        <v>12.824999999999999</v>
      </c>
      <c r="AN104" s="118">
        <f t="shared" si="63"/>
        <v>3597.3</v>
      </c>
      <c r="AO104" s="44">
        <f t="shared" si="75"/>
        <v>2416</v>
      </c>
      <c r="AP104" s="128">
        <f>RCF!C$35</f>
        <v>12.92</v>
      </c>
      <c r="AQ104" s="118">
        <f t="shared" si="58"/>
        <v>2899.2</v>
      </c>
      <c r="AR104" s="118">
        <f t="shared" si="58"/>
        <v>3261.6</v>
      </c>
      <c r="AS104" s="44">
        <f t="shared" si="76"/>
        <v>2451.5</v>
      </c>
      <c r="AT104" s="128">
        <f>RCF!C$37</f>
        <v>13.11</v>
      </c>
      <c r="AU104" s="44">
        <f t="shared" si="77"/>
        <v>2402.9</v>
      </c>
      <c r="AV104" s="128">
        <f>RCF!C$39</f>
        <v>12.85</v>
      </c>
      <c r="AW104" s="44">
        <f t="shared" si="78"/>
        <v>2371.5</v>
      </c>
      <c r="AX104" s="128">
        <f>RCF!C$41</f>
        <v>12.682</v>
      </c>
    </row>
    <row r="105" spans="1:50" s="64" customFormat="1" x14ac:dyDescent="0.2">
      <c r="A105" s="66" t="s">
        <v>110</v>
      </c>
      <c r="B105" s="50" t="s">
        <v>182</v>
      </c>
      <c r="C105" s="51">
        <v>50</v>
      </c>
      <c r="D105" s="67">
        <f t="shared" si="61"/>
        <v>634.1</v>
      </c>
      <c r="E105" s="68">
        <f>AX105</f>
        <v>12.682</v>
      </c>
      <c r="F105" s="44">
        <f t="shared" si="64"/>
        <v>628.1</v>
      </c>
      <c r="G105" s="127">
        <f>RCF!C$5</f>
        <v>12.563000000000001</v>
      </c>
      <c r="H105" s="44">
        <f t="shared" si="65"/>
        <v>628.20000000000005</v>
      </c>
      <c r="I105" s="127">
        <f t="shared" si="66"/>
        <v>12.563000000000001</v>
      </c>
      <c r="J105" s="118">
        <f t="shared" si="62"/>
        <v>691</v>
      </c>
      <c r="K105" s="118">
        <f t="shared" si="62"/>
        <v>848</v>
      </c>
      <c r="L105" s="118">
        <f t="shared" si="62"/>
        <v>942.2</v>
      </c>
      <c r="M105" s="118">
        <f t="shared" si="62"/>
        <v>1256.3</v>
      </c>
      <c r="N105" s="118">
        <f t="shared" si="62"/>
        <v>1350.5</v>
      </c>
      <c r="O105" s="44">
        <f t="shared" si="67"/>
        <v>616.5</v>
      </c>
      <c r="P105" s="127">
        <f>RCF!C$7</f>
        <v>12.33</v>
      </c>
      <c r="Q105" s="118">
        <f t="shared" si="55"/>
        <v>801.4</v>
      </c>
      <c r="R105" s="118">
        <f t="shared" si="55"/>
        <v>924.7</v>
      </c>
      <c r="S105" s="44">
        <f t="shared" si="68"/>
        <v>609.9</v>
      </c>
      <c r="T105" s="127">
        <f>RCF!C$9</f>
        <v>12.199</v>
      </c>
      <c r="U105" s="44">
        <f t="shared" si="69"/>
        <v>609.9</v>
      </c>
      <c r="V105" s="128">
        <f t="shared" si="70"/>
        <v>12.199</v>
      </c>
      <c r="W105" s="118">
        <f t="shared" si="60"/>
        <v>670.8</v>
      </c>
      <c r="X105" s="118">
        <f t="shared" si="60"/>
        <v>835.5</v>
      </c>
      <c r="Y105" s="118">
        <f t="shared" si="60"/>
        <v>988</v>
      </c>
      <c r="Z105" s="118">
        <f t="shared" si="60"/>
        <v>896.5</v>
      </c>
      <c r="AA105" s="118">
        <f t="shared" si="60"/>
        <v>1323.4</v>
      </c>
      <c r="AB105" s="118">
        <f t="shared" si="60"/>
        <v>1829.7</v>
      </c>
      <c r="AC105" s="44">
        <f t="shared" si="71"/>
        <v>617</v>
      </c>
      <c r="AD105" s="128">
        <f>RCF!C$13</f>
        <v>12.34</v>
      </c>
      <c r="AE105" s="118">
        <f t="shared" si="57"/>
        <v>1018.1</v>
      </c>
      <c r="AF105" s="118">
        <f t="shared" si="57"/>
        <v>1295.7</v>
      </c>
      <c r="AG105" s="118">
        <f t="shared" si="57"/>
        <v>1851</v>
      </c>
      <c r="AH105" s="44">
        <f t="shared" si="72"/>
        <v>623</v>
      </c>
      <c r="AI105" s="128">
        <f>RCF!C$31</f>
        <v>12.46</v>
      </c>
      <c r="AJ105" s="44">
        <f t="shared" si="73"/>
        <v>0</v>
      </c>
      <c r="AK105" s="128">
        <v>0</v>
      </c>
      <c r="AL105" s="44">
        <f t="shared" si="74"/>
        <v>641.20000000000005</v>
      </c>
      <c r="AM105" s="128">
        <f>RCF!C$33</f>
        <v>12.824999999999999</v>
      </c>
      <c r="AN105" s="118">
        <f t="shared" si="63"/>
        <v>961.8</v>
      </c>
      <c r="AO105" s="44">
        <f t="shared" si="75"/>
        <v>646</v>
      </c>
      <c r="AP105" s="128">
        <f>RCF!C$35</f>
        <v>12.92</v>
      </c>
      <c r="AQ105" s="118">
        <f t="shared" si="58"/>
        <v>775.2</v>
      </c>
      <c r="AR105" s="118">
        <f t="shared" si="58"/>
        <v>872.1</v>
      </c>
      <c r="AS105" s="44">
        <f t="shared" si="76"/>
        <v>655.5</v>
      </c>
      <c r="AT105" s="128">
        <f>RCF!C$37</f>
        <v>13.11</v>
      </c>
      <c r="AU105" s="44">
        <f t="shared" si="77"/>
        <v>642.5</v>
      </c>
      <c r="AV105" s="128">
        <f>RCF!C$39</f>
        <v>12.85</v>
      </c>
      <c r="AW105" s="44">
        <f t="shared" si="78"/>
        <v>634.1</v>
      </c>
      <c r="AX105" s="128">
        <f>RCF!C$41</f>
        <v>12.682</v>
      </c>
    </row>
    <row r="106" spans="1:50" s="64" customFormat="1" x14ac:dyDescent="0.2">
      <c r="A106" s="49" t="s">
        <v>82</v>
      </c>
      <c r="B106" s="50" t="s">
        <v>183</v>
      </c>
      <c r="C106" s="51">
        <v>173.6</v>
      </c>
      <c r="D106" s="44">
        <f t="shared" si="61"/>
        <v>7582.7</v>
      </c>
      <c r="E106" s="43">
        <f>RCF!C$43</f>
        <v>43.679000000000002</v>
      </c>
      <c r="F106" s="44">
        <f t="shared" si="64"/>
        <v>2180.9</v>
      </c>
      <c r="G106" s="127">
        <f>RCF!C$5</f>
        <v>12.563000000000001</v>
      </c>
      <c r="H106" s="44">
        <f t="shared" si="65"/>
        <v>2180.9</v>
      </c>
      <c r="I106" s="127">
        <f t="shared" si="66"/>
        <v>12.563000000000001</v>
      </c>
      <c r="J106" s="118">
        <f t="shared" si="62"/>
        <v>2399</v>
      </c>
      <c r="K106" s="118">
        <f t="shared" si="62"/>
        <v>2944.3</v>
      </c>
      <c r="L106" s="118">
        <f t="shared" si="62"/>
        <v>3271.4</v>
      </c>
      <c r="M106" s="118">
        <f t="shared" si="62"/>
        <v>4361.8999999999996</v>
      </c>
      <c r="N106" s="118">
        <f t="shared" si="62"/>
        <v>4689</v>
      </c>
      <c r="O106" s="44">
        <f t="shared" si="67"/>
        <v>2140.4</v>
      </c>
      <c r="P106" s="127">
        <f>RCF!C$7</f>
        <v>12.33</v>
      </c>
      <c r="Q106" s="118">
        <f t="shared" si="55"/>
        <v>2782.5</v>
      </c>
      <c r="R106" s="118">
        <f t="shared" si="55"/>
        <v>3210.6</v>
      </c>
      <c r="S106" s="44">
        <f t="shared" si="68"/>
        <v>2117.6999999999998</v>
      </c>
      <c r="T106" s="127">
        <f>RCF!C$9</f>
        <v>12.199</v>
      </c>
      <c r="U106" s="44">
        <f t="shared" si="69"/>
        <v>2117.6999999999998</v>
      </c>
      <c r="V106" s="128">
        <f t="shared" si="70"/>
        <v>12.199</v>
      </c>
      <c r="W106" s="118">
        <f t="shared" si="60"/>
        <v>2329.4</v>
      </c>
      <c r="X106" s="118">
        <f t="shared" si="60"/>
        <v>2901.2</v>
      </c>
      <c r="Y106" s="118">
        <f t="shared" si="60"/>
        <v>3430.6</v>
      </c>
      <c r="Z106" s="118">
        <f t="shared" si="60"/>
        <v>3113</v>
      </c>
      <c r="AA106" s="118">
        <f t="shared" si="60"/>
        <v>4595.3999999999996</v>
      </c>
      <c r="AB106" s="118">
        <f t="shared" si="60"/>
        <v>6353.1</v>
      </c>
      <c r="AC106" s="44">
        <f t="shared" si="71"/>
        <v>2142.1999999999998</v>
      </c>
      <c r="AD106" s="128">
        <f>RCF!C$13</f>
        <v>12.34</v>
      </c>
      <c r="AE106" s="118">
        <f t="shared" si="57"/>
        <v>3534.6</v>
      </c>
      <c r="AF106" s="118">
        <f t="shared" si="57"/>
        <v>4498.6000000000004</v>
      </c>
      <c r="AG106" s="118">
        <f t="shared" si="57"/>
        <v>6426.6</v>
      </c>
      <c r="AH106" s="44">
        <f t="shared" si="72"/>
        <v>2163</v>
      </c>
      <c r="AI106" s="128">
        <f>RCF!C$31</f>
        <v>12.46</v>
      </c>
      <c r="AJ106" s="44">
        <f t="shared" si="73"/>
        <v>0</v>
      </c>
      <c r="AK106" s="128">
        <v>0</v>
      </c>
      <c r="AL106" s="44">
        <f t="shared" si="74"/>
        <v>2226.4</v>
      </c>
      <c r="AM106" s="128">
        <f>RCF!C$33</f>
        <v>12.824999999999999</v>
      </c>
      <c r="AN106" s="118">
        <f t="shared" si="63"/>
        <v>3339.6</v>
      </c>
      <c r="AO106" s="44">
        <f t="shared" si="75"/>
        <v>2242.9</v>
      </c>
      <c r="AP106" s="128">
        <f>RCF!C$35</f>
        <v>12.92</v>
      </c>
      <c r="AQ106" s="118">
        <f t="shared" si="58"/>
        <v>2691.4</v>
      </c>
      <c r="AR106" s="118">
        <f t="shared" si="58"/>
        <v>3027.9</v>
      </c>
      <c r="AS106" s="44">
        <f t="shared" si="76"/>
        <v>2275.8000000000002</v>
      </c>
      <c r="AT106" s="128">
        <f>RCF!C$37</f>
        <v>13.11</v>
      </c>
      <c r="AU106" s="44">
        <f t="shared" si="77"/>
        <v>2230.6999999999998</v>
      </c>
      <c r="AV106" s="128">
        <f>RCF!C$39</f>
        <v>12.85</v>
      </c>
      <c r="AW106" s="44">
        <f t="shared" si="78"/>
        <v>2201.5</v>
      </c>
      <c r="AX106" s="128">
        <f>RCF!C$41</f>
        <v>12.682</v>
      </c>
    </row>
    <row r="107" spans="1:50" s="64" customFormat="1" x14ac:dyDescent="0.2">
      <c r="A107" s="49">
        <v>5732</v>
      </c>
      <c r="B107" s="50" t="s">
        <v>184</v>
      </c>
      <c r="C107" s="51">
        <v>166.8</v>
      </c>
      <c r="D107" s="44">
        <f t="shared" si="61"/>
        <v>7285.7</v>
      </c>
      <c r="E107" s="43">
        <f>RCF!C$43</f>
        <v>43.679000000000002</v>
      </c>
      <c r="F107" s="44">
        <f t="shared" si="64"/>
        <v>2095.5</v>
      </c>
      <c r="G107" s="127">
        <f>RCF!C$5</f>
        <v>12.563000000000001</v>
      </c>
      <c r="H107" s="44">
        <f t="shared" si="65"/>
        <v>2095.5</v>
      </c>
      <c r="I107" s="127">
        <f t="shared" si="66"/>
        <v>12.563000000000001</v>
      </c>
      <c r="J107" s="118">
        <f t="shared" si="62"/>
        <v>2305.1</v>
      </c>
      <c r="K107" s="118">
        <f t="shared" si="62"/>
        <v>2828.9</v>
      </c>
      <c r="L107" s="118">
        <f t="shared" si="62"/>
        <v>3143.3</v>
      </c>
      <c r="M107" s="118">
        <f t="shared" si="62"/>
        <v>4191</v>
      </c>
      <c r="N107" s="118">
        <f t="shared" si="62"/>
        <v>4505.3</v>
      </c>
      <c r="O107" s="44">
        <f t="shared" si="67"/>
        <v>2056.6</v>
      </c>
      <c r="P107" s="127">
        <f>RCF!C$7</f>
        <v>12.33</v>
      </c>
      <c r="Q107" s="118">
        <f t="shared" si="55"/>
        <v>2673.5</v>
      </c>
      <c r="R107" s="118">
        <f t="shared" si="55"/>
        <v>3084.9</v>
      </c>
      <c r="S107" s="44">
        <f t="shared" si="68"/>
        <v>2034.7</v>
      </c>
      <c r="T107" s="127">
        <f>RCF!C$9</f>
        <v>12.199</v>
      </c>
      <c r="U107" s="44">
        <f t="shared" si="69"/>
        <v>2034.7</v>
      </c>
      <c r="V107" s="128">
        <f t="shared" si="70"/>
        <v>12.199</v>
      </c>
      <c r="W107" s="118">
        <f t="shared" si="60"/>
        <v>2238.1</v>
      </c>
      <c r="X107" s="118">
        <f t="shared" si="60"/>
        <v>2787.5</v>
      </c>
      <c r="Y107" s="118">
        <f t="shared" si="60"/>
        <v>3296.2</v>
      </c>
      <c r="Z107" s="118">
        <f t="shared" si="60"/>
        <v>2991</v>
      </c>
      <c r="AA107" s="118">
        <f t="shared" si="60"/>
        <v>4415.2</v>
      </c>
      <c r="AB107" s="118">
        <f t="shared" si="60"/>
        <v>6104.1</v>
      </c>
      <c r="AC107" s="44">
        <f t="shared" si="71"/>
        <v>2058.3000000000002</v>
      </c>
      <c r="AD107" s="128">
        <f>RCF!C$13</f>
        <v>12.34</v>
      </c>
      <c r="AE107" s="118">
        <f t="shared" si="57"/>
        <v>3396.2</v>
      </c>
      <c r="AF107" s="118">
        <f t="shared" si="57"/>
        <v>4322.3999999999996</v>
      </c>
      <c r="AG107" s="118">
        <f t="shared" si="57"/>
        <v>6174.9</v>
      </c>
      <c r="AH107" s="44">
        <f t="shared" si="72"/>
        <v>2078.3000000000002</v>
      </c>
      <c r="AI107" s="128">
        <f>RCF!C$31</f>
        <v>12.46</v>
      </c>
      <c r="AJ107" s="44">
        <f t="shared" si="73"/>
        <v>0</v>
      </c>
      <c r="AK107" s="128">
        <v>0</v>
      </c>
      <c r="AL107" s="44">
        <f t="shared" si="74"/>
        <v>2139.1999999999998</v>
      </c>
      <c r="AM107" s="128">
        <f>RCF!C$33</f>
        <v>12.824999999999999</v>
      </c>
      <c r="AN107" s="118">
        <f t="shared" si="63"/>
        <v>3208.8</v>
      </c>
      <c r="AO107" s="44">
        <f t="shared" si="75"/>
        <v>2155</v>
      </c>
      <c r="AP107" s="128">
        <f>RCF!C$35</f>
        <v>12.92</v>
      </c>
      <c r="AQ107" s="118">
        <f t="shared" si="58"/>
        <v>2586</v>
      </c>
      <c r="AR107" s="118">
        <f t="shared" si="58"/>
        <v>2909.2</v>
      </c>
      <c r="AS107" s="44">
        <f t="shared" si="76"/>
        <v>2186.6999999999998</v>
      </c>
      <c r="AT107" s="128">
        <f>RCF!C$37</f>
        <v>13.11</v>
      </c>
      <c r="AU107" s="44">
        <f t="shared" si="77"/>
        <v>2143.3000000000002</v>
      </c>
      <c r="AV107" s="128">
        <f>RCF!C$39</f>
        <v>12.85</v>
      </c>
      <c r="AW107" s="44">
        <f t="shared" si="78"/>
        <v>2115.3000000000002</v>
      </c>
      <c r="AX107" s="128">
        <f>RCF!C$41</f>
        <v>12.682</v>
      </c>
    </row>
    <row r="108" spans="1:50" s="64" customFormat="1" x14ac:dyDescent="0.2">
      <c r="A108" s="49">
        <v>5742</v>
      </c>
      <c r="B108" s="50" t="s">
        <v>185</v>
      </c>
      <c r="C108" s="51">
        <v>172</v>
      </c>
      <c r="D108" s="44">
        <f t="shared" si="61"/>
        <v>7512.8</v>
      </c>
      <c r="E108" s="43">
        <f>RCF!C$43</f>
        <v>43.679000000000002</v>
      </c>
      <c r="F108" s="44">
        <f t="shared" si="64"/>
        <v>2160.8000000000002</v>
      </c>
      <c r="G108" s="127">
        <f>RCF!C$5</f>
        <v>12.563000000000001</v>
      </c>
      <c r="H108" s="44">
        <f t="shared" si="65"/>
        <v>2160.8000000000002</v>
      </c>
      <c r="I108" s="127">
        <f t="shared" si="66"/>
        <v>12.563000000000001</v>
      </c>
      <c r="J108" s="118">
        <f t="shared" si="62"/>
        <v>2376.9</v>
      </c>
      <c r="K108" s="118">
        <f t="shared" si="62"/>
        <v>2917.1</v>
      </c>
      <c r="L108" s="118">
        <f t="shared" si="62"/>
        <v>3241.3</v>
      </c>
      <c r="M108" s="118">
        <f t="shared" si="62"/>
        <v>4321.7</v>
      </c>
      <c r="N108" s="118">
        <f t="shared" si="62"/>
        <v>4645.8</v>
      </c>
      <c r="O108" s="44">
        <f t="shared" si="67"/>
        <v>2120.6999999999998</v>
      </c>
      <c r="P108" s="127">
        <f>RCF!C$7</f>
        <v>12.33</v>
      </c>
      <c r="Q108" s="118">
        <f t="shared" si="55"/>
        <v>2756.9</v>
      </c>
      <c r="R108" s="118">
        <f t="shared" si="55"/>
        <v>3181</v>
      </c>
      <c r="S108" s="44">
        <f t="shared" si="68"/>
        <v>2098.1999999999998</v>
      </c>
      <c r="T108" s="127">
        <f>RCF!C$9</f>
        <v>12.199</v>
      </c>
      <c r="U108" s="44">
        <f t="shared" si="69"/>
        <v>2098.1999999999998</v>
      </c>
      <c r="V108" s="128">
        <f t="shared" si="70"/>
        <v>12.199</v>
      </c>
      <c r="W108" s="118">
        <f t="shared" si="60"/>
        <v>2308</v>
      </c>
      <c r="X108" s="118">
        <f t="shared" si="60"/>
        <v>2874.5</v>
      </c>
      <c r="Y108" s="118">
        <f t="shared" si="60"/>
        <v>3399</v>
      </c>
      <c r="Z108" s="118">
        <f t="shared" si="60"/>
        <v>3084.3</v>
      </c>
      <c r="AA108" s="118">
        <f t="shared" si="60"/>
        <v>4553</v>
      </c>
      <c r="AB108" s="118">
        <f t="shared" si="60"/>
        <v>6294.6</v>
      </c>
      <c r="AC108" s="44">
        <f t="shared" si="71"/>
        <v>2122.4</v>
      </c>
      <c r="AD108" s="128">
        <f>RCF!C$13</f>
        <v>12.34</v>
      </c>
      <c r="AE108" s="118">
        <f t="shared" si="57"/>
        <v>3502</v>
      </c>
      <c r="AF108" s="118">
        <f t="shared" si="57"/>
        <v>4457</v>
      </c>
      <c r="AG108" s="118">
        <f t="shared" si="57"/>
        <v>6367.2</v>
      </c>
      <c r="AH108" s="44">
        <f t="shared" si="72"/>
        <v>2143.1</v>
      </c>
      <c r="AI108" s="128">
        <f>RCF!C$31</f>
        <v>12.46</v>
      </c>
      <c r="AJ108" s="44">
        <f t="shared" si="73"/>
        <v>0</v>
      </c>
      <c r="AK108" s="128">
        <v>0</v>
      </c>
      <c r="AL108" s="44">
        <f t="shared" si="74"/>
        <v>2205.9</v>
      </c>
      <c r="AM108" s="128">
        <f>RCF!C$33</f>
        <v>12.824999999999999</v>
      </c>
      <c r="AN108" s="118">
        <f t="shared" si="63"/>
        <v>3308.8</v>
      </c>
      <c r="AO108" s="44">
        <f t="shared" si="75"/>
        <v>2222.1999999999998</v>
      </c>
      <c r="AP108" s="128">
        <f>RCF!C$35</f>
        <v>12.92</v>
      </c>
      <c r="AQ108" s="118">
        <f t="shared" si="58"/>
        <v>2666.6</v>
      </c>
      <c r="AR108" s="118">
        <f t="shared" si="58"/>
        <v>2999.9</v>
      </c>
      <c r="AS108" s="44">
        <f t="shared" si="76"/>
        <v>2254.9</v>
      </c>
      <c r="AT108" s="128">
        <f>RCF!C$37</f>
        <v>13.11</v>
      </c>
      <c r="AU108" s="44">
        <f t="shared" si="77"/>
        <v>2210.1999999999998</v>
      </c>
      <c r="AV108" s="128">
        <f>RCF!C$39</f>
        <v>12.85</v>
      </c>
      <c r="AW108" s="44">
        <f t="shared" si="78"/>
        <v>2181.3000000000002</v>
      </c>
      <c r="AX108" s="128">
        <f>RCF!C$41</f>
        <v>12.682</v>
      </c>
    </row>
    <row r="109" spans="1:50" s="64" customFormat="1" ht="25.5" x14ac:dyDescent="0.2">
      <c r="A109" s="49" t="s">
        <v>38</v>
      </c>
      <c r="B109" s="50" t="s">
        <v>186</v>
      </c>
      <c r="C109" s="51">
        <v>301</v>
      </c>
      <c r="D109" s="44">
        <f t="shared" si="61"/>
        <v>13147.4</v>
      </c>
      <c r="E109" s="43">
        <f>RCF!C$43</f>
        <v>43.679000000000002</v>
      </c>
      <c r="F109" s="44">
        <f t="shared" si="64"/>
        <v>3781.4</v>
      </c>
      <c r="G109" s="127">
        <f>RCF!C$5</f>
        <v>12.563000000000001</v>
      </c>
      <c r="H109" s="44">
        <f t="shared" si="65"/>
        <v>3781.5</v>
      </c>
      <c r="I109" s="127">
        <f t="shared" si="66"/>
        <v>12.563000000000001</v>
      </c>
      <c r="J109" s="118">
        <f t="shared" si="62"/>
        <v>4159.6000000000004</v>
      </c>
      <c r="K109" s="118">
        <f t="shared" si="62"/>
        <v>5105</v>
      </c>
      <c r="L109" s="118">
        <f t="shared" si="62"/>
        <v>5672.2</v>
      </c>
      <c r="M109" s="118">
        <f t="shared" si="62"/>
        <v>7562.9</v>
      </c>
      <c r="N109" s="118">
        <f t="shared" si="62"/>
        <v>8130.1</v>
      </c>
      <c r="O109" s="44">
        <f t="shared" si="67"/>
        <v>3711.3</v>
      </c>
      <c r="P109" s="127">
        <f>RCF!C$7</f>
        <v>12.33</v>
      </c>
      <c r="Q109" s="118">
        <f t="shared" si="55"/>
        <v>4824.6000000000004</v>
      </c>
      <c r="R109" s="118">
        <f t="shared" si="55"/>
        <v>5566.9</v>
      </c>
      <c r="S109" s="44">
        <f t="shared" si="68"/>
        <v>3671.8</v>
      </c>
      <c r="T109" s="127">
        <f>RCF!C$9</f>
        <v>12.199</v>
      </c>
      <c r="U109" s="44">
        <f t="shared" si="69"/>
        <v>3671.8</v>
      </c>
      <c r="V109" s="128">
        <f t="shared" si="70"/>
        <v>12.199</v>
      </c>
      <c r="W109" s="118">
        <f t="shared" si="60"/>
        <v>4038.9</v>
      </c>
      <c r="X109" s="118">
        <f t="shared" si="60"/>
        <v>5030.3</v>
      </c>
      <c r="Y109" s="118">
        <f t="shared" si="60"/>
        <v>5948.3</v>
      </c>
      <c r="Z109" s="118">
        <f t="shared" si="60"/>
        <v>5397.5</v>
      </c>
      <c r="AA109" s="118">
        <f t="shared" si="60"/>
        <v>7967.8</v>
      </c>
      <c r="AB109" s="118">
        <f t="shared" si="60"/>
        <v>11015.4</v>
      </c>
      <c r="AC109" s="44">
        <f t="shared" si="71"/>
        <v>3714.3</v>
      </c>
      <c r="AD109" s="128">
        <f>RCF!C$13</f>
        <v>12.34</v>
      </c>
      <c r="AE109" s="118">
        <f t="shared" si="57"/>
        <v>6128.6</v>
      </c>
      <c r="AF109" s="118">
        <f t="shared" si="57"/>
        <v>7800</v>
      </c>
      <c r="AG109" s="118">
        <f t="shared" si="57"/>
        <v>11142.9</v>
      </c>
      <c r="AH109" s="44">
        <f t="shared" si="72"/>
        <v>3750.4</v>
      </c>
      <c r="AI109" s="128">
        <f>RCF!C$31</f>
        <v>12.46</v>
      </c>
      <c r="AJ109" s="44">
        <f t="shared" si="73"/>
        <v>0</v>
      </c>
      <c r="AK109" s="128">
        <v>0</v>
      </c>
      <c r="AL109" s="44">
        <f t="shared" si="74"/>
        <v>3860.3</v>
      </c>
      <c r="AM109" s="128">
        <f>RCF!C$33</f>
        <v>12.824999999999999</v>
      </c>
      <c r="AN109" s="118">
        <f t="shared" si="63"/>
        <v>5790.4</v>
      </c>
      <c r="AO109" s="44">
        <f t="shared" si="75"/>
        <v>3888.9</v>
      </c>
      <c r="AP109" s="128">
        <f>RCF!C$35</f>
        <v>12.92</v>
      </c>
      <c r="AQ109" s="118">
        <f t="shared" si="58"/>
        <v>4666.6000000000004</v>
      </c>
      <c r="AR109" s="118">
        <f t="shared" si="58"/>
        <v>5250</v>
      </c>
      <c r="AS109" s="44">
        <f t="shared" si="76"/>
        <v>3946.1</v>
      </c>
      <c r="AT109" s="128">
        <f>RCF!C$37</f>
        <v>13.11</v>
      </c>
      <c r="AU109" s="44">
        <f t="shared" si="77"/>
        <v>3867.8</v>
      </c>
      <c r="AV109" s="128">
        <f>RCF!C$39</f>
        <v>12.85</v>
      </c>
      <c r="AW109" s="44">
        <f t="shared" si="78"/>
        <v>3817.2</v>
      </c>
      <c r="AX109" s="128">
        <f>RCF!C$41</f>
        <v>12.682</v>
      </c>
    </row>
    <row r="110" spans="1:50" s="64" customFormat="1" x14ac:dyDescent="0.2">
      <c r="A110" s="49">
        <v>5763</v>
      </c>
      <c r="B110" s="50" t="s">
        <v>187</v>
      </c>
      <c r="C110" s="51">
        <v>344</v>
      </c>
      <c r="D110" s="44">
        <f t="shared" si="61"/>
        <v>15025.6</v>
      </c>
      <c r="E110" s="43">
        <f>RCF!C$43</f>
        <v>43.679000000000002</v>
      </c>
      <c r="F110" s="44">
        <f t="shared" si="64"/>
        <v>4321.6000000000004</v>
      </c>
      <c r="G110" s="127">
        <f>RCF!C$5</f>
        <v>12.563000000000001</v>
      </c>
      <c r="H110" s="44">
        <f t="shared" si="65"/>
        <v>4321.7</v>
      </c>
      <c r="I110" s="127">
        <f t="shared" si="66"/>
        <v>12.563000000000001</v>
      </c>
      <c r="J110" s="118">
        <f t="shared" si="62"/>
        <v>4753.8</v>
      </c>
      <c r="K110" s="118">
        <f t="shared" si="62"/>
        <v>5834.3</v>
      </c>
      <c r="L110" s="118">
        <f t="shared" si="62"/>
        <v>6482.5</v>
      </c>
      <c r="M110" s="118">
        <f t="shared" si="62"/>
        <v>8643.2999999999993</v>
      </c>
      <c r="N110" s="118">
        <f t="shared" si="62"/>
        <v>9291.6</v>
      </c>
      <c r="O110" s="44">
        <f t="shared" si="67"/>
        <v>4241.5</v>
      </c>
      <c r="P110" s="127">
        <f>RCF!C$7</f>
        <v>12.33</v>
      </c>
      <c r="Q110" s="118">
        <f t="shared" si="55"/>
        <v>5513.9</v>
      </c>
      <c r="R110" s="118">
        <f t="shared" si="55"/>
        <v>6362.2</v>
      </c>
      <c r="S110" s="44">
        <f t="shared" si="68"/>
        <v>4196.3999999999996</v>
      </c>
      <c r="T110" s="127">
        <f>RCF!C$9</f>
        <v>12.199</v>
      </c>
      <c r="U110" s="44">
        <f t="shared" si="69"/>
        <v>4196.3999999999996</v>
      </c>
      <c r="V110" s="128">
        <f t="shared" si="70"/>
        <v>12.199</v>
      </c>
      <c r="W110" s="118">
        <f t="shared" si="60"/>
        <v>4616</v>
      </c>
      <c r="X110" s="118">
        <f t="shared" si="60"/>
        <v>5749</v>
      </c>
      <c r="Y110" s="118">
        <f t="shared" si="60"/>
        <v>6798.1</v>
      </c>
      <c r="Z110" s="118">
        <f t="shared" si="60"/>
        <v>6168.7</v>
      </c>
      <c r="AA110" s="118">
        <f t="shared" si="60"/>
        <v>9106.1</v>
      </c>
      <c r="AB110" s="118">
        <f t="shared" si="60"/>
        <v>12589.2</v>
      </c>
      <c r="AC110" s="44">
        <f t="shared" si="71"/>
        <v>4244.8999999999996</v>
      </c>
      <c r="AD110" s="128">
        <f>RCF!C$13</f>
        <v>12.34</v>
      </c>
      <c r="AE110" s="118">
        <f t="shared" si="57"/>
        <v>7004.1</v>
      </c>
      <c r="AF110" s="118">
        <f t="shared" si="57"/>
        <v>8914.2999999999993</v>
      </c>
      <c r="AG110" s="118">
        <f t="shared" si="57"/>
        <v>12734.7</v>
      </c>
      <c r="AH110" s="44">
        <f t="shared" si="72"/>
        <v>4286.2</v>
      </c>
      <c r="AI110" s="128">
        <f>RCF!C$31</f>
        <v>12.46</v>
      </c>
      <c r="AJ110" s="44">
        <f t="shared" si="73"/>
        <v>0</v>
      </c>
      <c r="AK110" s="128">
        <v>0</v>
      </c>
      <c r="AL110" s="44">
        <f t="shared" si="74"/>
        <v>4411.8</v>
      </c>
      <c r="AM110" s="128">
        <f>RCF!C$33</f>
        <v>12.824999999999999</v>
      </c>
      <c r="AN110" s="118">
        <f t="shared" si="63"/>
        <v>6617.7</v>
      </c>
      <c r="AO110" s="44">
        <f t="shared" si="75"/>
        <v>4444.3999999999996</v>
      </c>
      <c r="AP110" s="128">
        <f>RCF!C$35</f>
        <v>12.92</v>
      </c>
      <c r="AQ110" s="118">
        <f t="shared" si="58"/>
        <v>5333.2</v>
      </c>
      <c r="AR110" s="118">
        <f t="shared" si="58"/>
        <v>5999.9</v>
      </c>
      <c r="AS110" s="44">
        <f t="shared" si="76"/>
        <v>4509.8</v>
      </c>
      <c r="AT110" s="128">
        <f>RCF!C$37</f>
        <v>13.11</v>
      </c>
      <c r="AU110" s="44">
        <f t="shared" si="77"/>
        <v>4420.3999999999996</v>
      </c>
      <c r="AV110" s="128">
        <f>RCF!C$39</f>
        <v>12.85</v>
      </c>
      <c r="AW110" s="44">
        <f t="shared" si="78"/>
        <v>4362.6000000000004</v>
      </c>
      <c r="AX110" s="128">
        <f>RCF!C$41</f>
        <v>12.682</v>
      </c>
    </row>
    <row r="111" spans="1:50" x14ac:dyDescent="0.2">
      <c r="A111" s="69"/>
      <c r="B111" s="70"/>
      <c r="C111" s="71"/>
      <c r="D111" s="72"/>
      <c r="E111" s="57"/>
      <c r="F111" s="72"/>
      <c r="G111" s="57"/>
      <c r="H111" s="72"/>
      <c r="I111" s="57"/>
      <c r="J111" s="119"/>
      <c r="K111" s="119"/>
      <c r="L111" s="119"/>
      <c r="M111" s="119"/>
      <c r="N111" s="119"/>
      <c r="O111" s="55"/>
      <c r="P111" s="57"/>
      <c r="Q111" s="119"/>
      <c r="R111" s="119"/>
      <c r="S111" s="55"/>
      <c r="T111" s="57"/>
      <c r="U111" s="55"/>
      <c r="V111" s="57"/>
      <c r="W111" s="120"/>
      <c r="X111" s="120"/>
      <c r="Y111" s="120"/>
      <c r="Z111" s="120"/>
      <c r="AA111" s="120"/>
      <c r="AB111" s="120"/>
      <c r="AC111" s="73"/>
      <c r="AD111" s="57"/>
      <c r="AE111" s="119"/>
      <c r="AF111" s="119"/>
      <c r="AG111" s="119"/>
      <c r="AH111" s="72"/>
      <c r="AI111" s="57"/>
      <c r="AJ111" s="72"/>
      <c r="AK111" s="57"/>
      <c r="AL111" s="73"/>
      <c r="AM111" s="57"/>
      <c r="AN111" s="119"/>
      <c r="AO111" s="73"/>
      <c r="AP111" s="57"/>
      <c r="AQ111" s="119"/>
      <c r="AR111" s="119"/>
      <c r="AS111" s="72"/>
      <c r="AT111" s="57"/>
      <c r="AU111" s="72"/>
      <c r="AV111" s="57"/>
      <c r="AW111" s="72"/>
      <c r="AX111" s="57"/>
    </row>
    <row r="112" spans="1:50" s="64" customFormat="1" x14ac:dyDescent="0.2">
      <c r="A112" s="178"/>
      <c r="B112" s="179"/>
      <c r="C112" s="180"/>
      <c r="D112" s="180"/>
      <c r="E112" s="181"/>
      <c r="F112" s="182"/>
      <c r="G112" s="181"/>
      <c r="H112" s="183"/>
      <c r="I112" s="184"/>
      <c r="J112" s="185"/>
      <c r="K112" s="185"/>
      <c r="L112" s="185"/>
      <c r="M112" s="185"/>
      <c r="N112" s="185"/>
      <c r="O112" s="183"/>
      <c r="P112" s="184"/>
      <c r="Q112" s="185"/>
      <c r="R112" s="185"/>
      <c r="S112" s="183"/>
      <c r="T112" s="184"/>
      <c r="U112" s="183"/>
      <c r="V112" s="184"/>
      <c r="W112" s="185"/>
      <c r="X112" s="185"/>
      <c r="Y112" s="185"/>
      <c r="Z112" s="185"/>
      <c r="AA112" s="185"/>
      <c r="AB112" s="185"/>
      <c r="AC112" s="183"/>
      <c r="AD112" s="184"/>
      <c r="AE112" s="185"/>
      <c r="AF112" s="185"/>
      <c r="AG112" s="185"/>
      <c r="AH112" s="183"/>
      <c r="AI112" s="184"/>
      <c r="AJ112" s="183"/>
      <c r="AK112" s="184"/>
      <c r="AL112" s="183"/>
      <c r="AM112" s="184"/>
      <c r="AN112" s="185"/>
      <c r="AO112" s="183"/>
      <c r="AP112" s="184"/>
      <c r="AQ112" s="185"/>
      <c r="AR112" s="185"/>
      <c r="AS112" s="180"/>
      <c r="AT112" s="186"/>
      <c r="AU112" s="183"/>
      <c r="AV112" s="184"/>
      <c r="AW112" s="183"/>
      <c r="AX112" s="184"/>
    </row>
    <row r="113" spans="1:50" x14ac:dyDescent="0.2">
      <c r="A113" s="187" t="s">
        <v>193</v>
      </c>
      <c r="B113" s="74"/>
      <c r="C113" s="75"/>
      <c r="D113" s="76"/>
      <c r="E113" s="77"/>
      <c r="F113" s="76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6"/>
      <c r="T113" s="77"/>
      <c r="U113" s="76"/>
      <c r="V113" s="77"/>
      <c r="W113" s="74"/>
      <c r="X113" s="74"/>
      <c r="Y113" s="74"/>
      <c r="Z113" s="74"/>
      <c r="AA113" s="74"/>
      <c r="AB113" s="74"/>
      <c r="AC113" s="76"/>
      <c r="AD113" s="77"/>
      <c r="AE113" s="77"/>
      <c r="AF113" s="77"/>
      <c r="AG113" s="77"/>
      <c r="AH113" s="78"/>
      <c r="AI113" s="77"/>
      <c r="AJ113" s="78"/>
      <c r="AK113" s="77"/>
      <c r="AL113" s="78"/>
      <c r="AM113" s="77"/>
      <c r="AN113" s="77"/>
      <c r="AO113" s="76"/>
      <c r="AP113" s="77"/>
      <c r="AQ113" s="77"/>
      <c r="AR113" s="77"/>
      <c r="AS113" s="76"/>
      <c r="AT113" s="77"/>
      <c r="AU113" s="76"/>
      <c r="AV113" s="77"/>
      <c r="AW113" s="77"/>
      <c r="AX113" s="79"/>
    </row>
    <row r="114" spans="1:50" x14ac:dyDescent="0.2">
      <c r="A114" s="188"/>
      <c r="C114" s="80"/>
      <c r="D114" s="81"/>
      <c r="E114" s="82"/>
      <c r="F114" s="81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1"/>
      <c r="T114" s="82"/>
      <c r="U114" s="81"/>
      <c r="V114" s="82"/>
      <c r="W114" s="80"/>
      <c r="X114" s="80"/>
      <c r="Y114" s="80"/>
      <c r="Z114" s="80"/>
      <c r="AA114" s="80"/>
      <c r="AB114" s="80"/>
      <c r="AC114" s="81"/>
      <c r="AD114" s="82"/>
      <c r="AE114" s="82"/>
      <c r="AF114" s="82"/>
      <c r="AG114" s="82"/>
      <c r="AH114" s="83"/>
      <c r="AI114" s="82"/>
      <c r="AJ114" s="83"/>
      <c r="AK114" s="82"/>
      <c r="AL114" s="83"/>
      <c r="AM114" s="82"/>
      <c r="AN114" s="82"/>
      <c r="AO114" s="81"/>
      <c r="AP114" s="82"/>
      <c r="AQ114" s="82"/>
      <c r="AR114" s="82"/>
      <c r="AS114" s="81"/>
      <c r="AT114" s="82"/>
      <c r="AU114" s="81"/>
      <c r="AV114" s="82"/>
      <c r="AW114" s="82"/>
      <c r="AX114" s="84"/>
    </row>
    <row r="115" spans="1:50" x14ac:dyDescent="0.2">
      <c r="A115" s="189" t="s">
        <v>248</v>
      </c>
      <c r="B115" s="190"/>
      <c r="C115" s="190"/>
      <c r="D115" s="190"/>
      <c r="E115" s="190"/>
      <c r="F115" s="191"/>
      <c r="G115" s="190"/>
      <c r="H115" s="85"/>
      <c r="I115" s="85"/>
      <c r="J115" s="192"/>
      <c r="K115" s="192"/>
      <c r="L115" s="192"/>
      <c r="M115" s="192"/>
      <c r="N115" s="192"/>
      <c r="O115" s="85"/>
      <c r="P115" s="85"/>
      <c r="Q115" s="192"/>
      <c r="R115" s="192"/>
      <c r="S115" s="85"/>
      <c r="T115" s="85"/>
      <c r="U115" s="85"/>
      <c r="V115" s="85"/>
      <c r="W115" s="80"/>
      <c r="X115" s="80"/>
      <c r="Y115" s="80"/>
      <c r="Z115" s="80"/>
      <c r="AA115" s="80"/>
      <c r="AB115" s="80"/>
      <c r="AC115" s="85"/>
      <c r="AD115" s="85"/>
      <c r="AE115" s="82"/>
      <c r="AF115" s="82"/>
      <c r="AG115" s="82"/>
      <c r="AH115" s="85"/>
      <c r="AI115" s="85"/>
      <c r="AJ115" s="85"/>
      <c r="AK115" s="85"/>
      <c r="AL115" s="193"/>
      <c r="AM115" s="85"/>
      <c r="AN115" s="82"/>
      <c r="AO115" s="194"/>
      <c r="AP115" s="85"/>
      <c r="AQ115" s="82"/>
      <c r="AR115" s="82"/>
      <c r="AS115" s="194"/>
      <c r="AT115" s="85"/>
      <c r="AU115" s="194"/>
      <c r="AV115" s="195"/>
      <c r="AW115" s="85"/>
      <c r="AX115" s="196"/>
    </row>
    <row r="116" spans="1:50" x14ac:dyDescent="0.2">
      <c r="A116" s="197" t="s">
        <v>249</v>
      </c>
      <c r="B116" s="190"/>
      <c r="C116" s="190"/>
      <c r="D116" s="190"/>
      <c r="E116" s="190"/>
      <c r="F116" s="191"/>
      <c r="G116" s="190"/>
      <c r="H116" s="85"/>
      <c r="I116" s="85"/>
      <c r="J116" s="192"/>
      <c r="K116" s="192"/>
      <c r="L116" s="192"/>
      <c r="M116" s="192"/>
      <c r="N116" s="192"/>
      <c r="O116" s="85"/>
      <c r="P116" s="85"/>
      <c r="Q116" s="192"/>
      <c r="R116" s="192"/>
      <c r="S116" s="85"/>
      <c r="T116" s="85"/>
      <c r="U116" s="85"/>
      <c r="V116" s="85"/>
      <c r="W116" s="80"/>
      <c r="X116" s="80"/>
      <c r="Y116" s="80"/>
      <c r="Z116" s="80"/>
      <c r="AA116" s="80"/>
      <c r="AB116" s="80"/>
      <c r="AC116" s="85"/>
      <c r="AD116" s="85"/>
      <c r="AE116" s="82"/>
      <c r="AF116" s="82"/>
      <c r="AG116" s="82"/>
      <c r="AH116" s="85"/>
      <c r="AI116" s="85"/>
      <c r="AJ116" s="85"/>
      <c r="AK116" s="85"/>
      <c r="AL116" s="193"/>
      <c r="AM116" s="85"/>
      <c r="AN116" s="82"/>
      <c r="AO116" s="194"/>
      <c r="AP116" s="85"/>
      <c r="AQ116" s="82"/>
      <c r="AR116" s="82"/>
      <c r="AS116" s="194"/>
      <c r="AT116" s="85"/>
      <c r="AU116" s="194"/>
      <c r="AV116" s="195"/>
      <c r="AW116" s="85"/>
      <c r="AX116" s="196"/>
    </row>
    <row r="117" spans="1:50" x14ac:dyDescent="0.2">
      <c r="A117" s="189" t="s">
        <v>204</v>
      </c>
      <c r="B117" s="85"/>
      <c r="C117" s="80"/>
      <c r="D117" s="81"/>
      <c r="E117" s="82"/>
      <c r="F117" s="81"/>
      <c r="G117" s="82"/>
      <c r="H117" s="82"/>
      <c r="I117" s="82"/>
      <c r="J117" s="192"/>
      <c r="K117" s="192"/>
      <c r="L117" s="192"/>
      <c r="M117" s="192"/>
      <c r="N117" s="192"/>
      <c r="O117" s="82"/>
      <c r="P117" s="82"/>
      <c r="Q117" s="192"/>
      <c r="R117" s="192"/>
      <c r="S117" s="81"/>
      <c r="T117" s="82"/>
      <c r="U117" s="81"/>
      <c r="V117" s="82"/>
      <c r="W117" s="80"/>
      <c r="X117" s="80"/>
      <c r="Y117" s="80"/>
      <c r="Z117" s="80"/>
      <c r="AA117" s="80"/>
      <c r="AB117" s="80"/>
      <c r="AC117" s="81"/>
      <c r="AD117" s="82"/>
      <c r="AE117" s="82"/>
      <c r="AF117" s="82"/>
      <c r="AG117" s="82"/>
      <c r="AH117" s="83"/>
      <c r="AI117" s="82"/>
      <c r="AJ117" s="83"/>
      <c r="AK117" s="82"/>
      <c r="AL117" s="83"/>
      <c r="AM117" s="82"/>
      <c r="AN117" s="82"/>
      <c r="AO117" s="81"/>
      <c r="AP117" s="82"/>
      <c r="AQ117" s="82"/>
      <c r="AR117" s="82"/>
      <c r="AS117" s="81"/>
      <c r="AT117" s="82"/>
      <c r="AU117" s="81"/>
      <c r="AV117" s="82"/>
      <c r="AW117" s="82"/>
      <c r="AX117" s="84"/>
    </row>
    <row r="118" spans="1:50" x14ac:dyDescent="0.2">
      <c r="A118" s="189" t="s">
        <v>205</v>
      </c>
      <c r="B118" s="85"/>
      <c r="C118" s="80"/>
      <c r="D118" s="81"/>
      <c r="E118" s="82"/>
      <c r="F118" s="81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1"/>
      <c r="T118" s="82"/>
      <c r="U118" s="81"/>
      <c r="V118" s="82"/>
      <c r="W118" s="80"/>
      <c r="X118" s="80"/>
      <c r="Y118" s="80"/>
      <c r="Z118" s="80"/>
      <c r="AA118" s="80"/>
      <c r="AB118" s="80"/>
      <c r="AC118" s="81"/>
      <c r="AD118" s="82"/>
      <c r="AE118" s="82"/>
      <c r="AF118" s="82"/>
      <c r="AG118" s="82"/>
      <c r="AH118" s="83"/>
      <c r="AI118" s="82"/>
      <c r="AJ118" s="83"/>
      <c r="AK118" s="82"/>
      <c r="AL118" s="83"/>
      <c r="AM118" s="82"/>
      <c r="AN118" s="82"/>
      <c r="AO118" s="81"/>
      <c r="AP118" s="82"/>
      <c r="AQ118" s="82"/>
      <c r="AR118" s="82"/>
      <c r="AS118" s="81"/>
      <c r="AT118" s="82"/>
      <c r="AU118" s="81"/>
      <c r="AV118" s="82"/>
      <c r="AW118" s="82"/>
      <c r="AX118" s="84"/>
    </row>
    <row r="119" spans="1:50" x14ac:dyDescent="0.2">
      <c r="A119" s="189" t="s">
        <v>250</v>
      </c>
      <c r="B119" s="85"/>
      <c r="C119" s="80"/>
      <c r="D119" s="81"/>
      <c r="E119" s="82"/>
      <c r="F119" s="81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1"/>
      <c r="T119" s="82"/>
      <c r="U119" s="81"/>
      <c r="V119" s="82"/>
      <c r="W119" s="80"/>
      <c r="X119" s="80"/>
      <c r="Y119" s="80"/>
      <c r="Z119" s="80"/>
      <c r="AA119" s="80"/>
      <c r="AB119" s="80"/>
      <c r="AC119" s="81"/>
      <c r="AD119" s="82"/>
      <c r="AE119" s="82"/>
      <c r="AF119" s="82"/>
      <c r="AG119" s="82"/>
      <c r="AH119" s="83"/>
      <c r="AI119" s="82"/>
      <c r="AJ119" s="83"/>
      <c r="AK119" s="82"/>
      <c r="AL119" s="83"/>
      <c r="AM119" s="82"/>
      <c r="AN119" s="82"/>
      <c r="AO119" s="81"/>
      <c r="AP119" s="82"/>
      <c r="AQ119" s="82"/>
      <c r="AR119" s="82"/>
      <c r="AS119" s="81"/>
      <c r="AT119" s="82"/>
      <c r="AU119" s="81"/>
      <c r="AV119" s="82"/>
      <c r="AW119" s="82"/>
      <c r="AX119" s="84"/>
    </row>
    <row r="120" spans="1:50" x14ac:dyDescent="0.2">
      <c r="A120" s="189" t="s">
        <v>251</v>
      </c>
      <c r="B120" s="85"/>
      <c r="C120" s="80"/>
      <c r="D120" s="81"/>
      <c r="E120" s="82"/>
      <c r="F120" s="81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1"/>
      <c r="T120" s="82"/>
      <c r="U120" s="81"/>
      <c r="V120" s="82"/>
      <c r="W120" s="80"/>
      <c r="X120" s="80"/>
      <c r="Y120" s="80"/>
      <c r="Z120" s="80"/>
      <c r="AA120" s="80"/>
      <c r="AB120" s="80"/>
      <c r="AC120" s="81"/>
      <c r="AD120" s="82"/>
      <c r="AE120" s="82"/>
      <c r="AF120" s="82"/>
      <c r="AG120" s="82"/>
      <c r="AH120" s="83"/>
      <c r="AI120" s="82"/>
      <c r="AJ120" s="83"/>
      <c r="AK120" s="82"/>
      <c r="AL120" s="82"/>
      <c r="AM120" s="82"/>
      <c r="AN120" s="82"/>
      <c r="AO120" s="81"/>
      <c r="AP120" s="82"/>
      <c r="AQ120" s="82"/>
      <c r="AR120" s="82"/>
      <c r="AS120" s="81"/>
      <c r="AT120" s="82"/>
      <c r="AU120" s="82"/>
      <c r="AV120" s="82"/>
      <c r="AW120" s="82"/>
      <c r="AX120" s="84"/>
    </row>
    <row r="121" spans="1:50" x14ac:dyDescent="0.2">
      <c r="A121" s="189" t="s">
        <v>252</v>
      </c>
      <c r="B121" s="85"/>
      <c r="C121" s="80"/>
      <c r="D121" s="81"/>
      <c r="E121" s="82"/>
      <c r="F121" s="81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1"/>
      <c r="T121" s="82"/>
      <c r="U121" s="81"/>
      <c r="V121" s="82"/>
      <c r="W121" s="80"/>
      <c r="X121" s="80"/>
      <c r="Y121" s="80"/>
      <c r="Z121" s="80"/>
      <c r="AA121" s="80"/>
      <c r="AB121" s="80"/>
      <c r="AC121" s="81"/>
      <c r="AD121" s="82"/>
      <c r="AE121" s="82"/>
      <c r="AF121" s="82"/>
      <c r="AG121" s="82"/>
      <c r="AH121" s="83"/>
      <c r="AI121" s="82"/>
      <c r="AJ121" s="83"/>
      <c r="AK121" s="82"/>
      <c r="AL121" s="82"/>
      <c r="AM121" s="82"/>
      <c r="AN121" s="82"/>
      <c r="AO121" s="81"/>
      <c r="AP121" s="82"/>
      <c r="AQ121" s="82"/>
      <c r="AR121" s="82"/>
      <c r="AS121" s="81"/>
      <c r="AT121" s="82"/>
      <c r="AU121" s="82"/>
      <c r="AV121" s="82"/>
      <c r="AW121" s="82"/>
      <c r="AX121" s="84"/>
    </row>
    <row r="122" spans="1:50" x14ac:dyDescent="0.2">
      <c r="A122" s="189" t="s">
        <v>253</v>
      </c>
      <c r="B122" s="85"/>
      <c r="C122" s="80"/>
      <c r="D122" s="81"/>
      <c r="E122" s="82"/>
      <c r="F122" s="81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1"/>
      <c r="T122" s="82"/>
      <c r="U122" s="81"/>
      <c r="V122" s="82"/>
      <c r="W122" s="80"/>
      <c r="X122" s="80"/>
      <c r="Y122" s="80"/>
      <c r="Z122" s="80"/>
      <c r="AA122" s="80"/>
      <c r="AB122" s="80"/>
      <c r="AC122" s="81"/>
      <c r="AD122" s="82"/>
      <c r="AE122" s="82"/>
      <c r="AF122" s="82"/>
      <c r="AG122" s="82"/>
      <c r="AH122" s="83"/>
      <c r="AI122" s="82"/>
      <c r="AJ122" s="83"/>
      <c r="AK122" s="82"/>
      <c r="AL122" s="82"/>
      <c r="AM122" s="82"/>
      <c r="AN122" s="82"/>
      <c r="AO122" s="81"/>
      <c r="AP122" s="82"/>
      <c r="AQ122" s="82"/>
      <c r="AR122" s="82"/>
      <c r="AS122" s="81"/>
      <c r="AT122" s="82"/>
      <c r="AU122" s="82"/>
      <c r="AV122" s="82"/>
      <c r="AW122" s="82"/>
      <c r="AX122" s="84"/>
    </row>
    <row r="123" spans="1:50" x14ac:dyDescent="0.2">
      <c r="A123" s="189" t="s">
        <v>206</v>
      </c>
      <c r="B123" s="85"/>
      <c r="C123" s="80"/>
      <c r="D123" s="81"/>
      <c r="E123" s="82"/>
      <c r="F123" s="81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1"/>
      <c r="T123" s="82"/>
      <c r="U123" s="81"/>
      <c r="V123" s="82"/>
      <c r="W123" s="80"/>
      <c r="X123" s="80"/>
      <c r="Y123" s="80"/>
      <c r="Z123" s="80"/>
      <c r="AA123" s="80"/>
      <c r="AB123" s="80"/>
      <c r="AC123" s="81"/>
      <c r="AD123" s="82"/>
      <c r="AE123" s="82"/>
      <c r="AF123" s="82"/>
      <c r="AG123" s="82"/>
      <c r="AH123" s="83"/>
      <c r="AI123" s="82"/>
      <c r="AJ123" s="83"/>
      <c r="AK123" s="82"/>
      <c r="AL123" s="83"/>
      <c r="AM123" s="82"/>
      <c r="AN123" s="82"/>
      <c r="AO123" s="81"/>
      <c r="AP123" s="82"/>
      <c r="AQ123" s="82"/>
      <c r="AR123" s="82"/>
      <c r="AS123" s="81"/>
      <c r="AT123" s="82"/>
      <c r="AU123" s="81"/>
      <c r="AV123" s="82"/>
      <c r="AW123" s="82"/>
      <c r="AX123" s="84"/>
    </row>
    <row r="124" spans="1:50" x14ac:dyDescent="0.2">
      <c r="A124" s="198" t="s">
        <v>254</v>
      </c>
      <c r="B124" s="87"/>
      <c r="C124" s="87"/>
      <c r="D124" s="88"/>
      <c r="E124" s="89"/>
      <c r="F124" s="88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8"/>
      <c r="T124" s="89"/>
      <c r="U124" s="88"/>
      <c r="V124" s="89"/>
      <c r="W124" s="87"/>
      <c r="X124" s="87"/>
      <c r="Y124" s="87"/>
      <c r="Z124" s="87"/>
      <c r="AA124" s="87"/>
      <c r="AB124" s="87"/>
      <c r="AC124" s="88"/>
      <c r="AD124" s="89"/>
      <c r="AE124" s="89"/>
      <c r="AF124" s="89"/>
      <c r="AG124" s="89"/>
      <c r="AH124" s="90"/>
      <c r="AI124" s="89"/>
      <c r="AJ124" s="90"/>
      <c r="AK124" s="89"/>
      <c r="AL124" s="90"/>
      <c r="AM124" s="89"/>
      <c r="AN124" s="89"/>
      <c r="AO124" s="88"/>
      <c r="AP124" s="89"/>
      <c r="AQ124" s="89"/>
      <c r="AR124" s="89"/>
      <c r="AS124" s="88"/>
      <c r="AT124" s="89"/>
      <c r="AU124" s="88"/>
      <c r="AV124" s="89"/>
      <c r="AW124" s="89"/>
      <c r="AX124" s="91"/>
    </row>
    <row r="125" spans="1:50" x14ac:dyDescent="0.2">
      <c r="A125" s="189" t="s">
        <v>203</v>
      </c>
      <c r="C125" s="80"/>
      <c r="D125" s="81"/>
      <c r="E125" s="82"/>
      <c r="F125" s="81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1"/>
      <c r="T125" s="82"/>
      <c r="U125" s="81"/>
      <c r="V125" s="82"/>
      <c r="W125" s="80"/>
      <c r="X125" s="80"/>
      <c r="Y125" s="80"/>
      <c r="Z125" s="80"/>
      <c r="AA125" s="80"/>
      <c r="AB125" s="80"/>
      <c r="AC125" s="81"/>
      <c r="AD125" s="82"/>
      <c r="AE125" s="82"/>
      <c r="AF125" s="82"/>
      <c r="AG125" s="82"/>
      <c r="AH125" s="83"/>
      <c r="AI125" s="82"/>
      <c r="AJ125" s="83"/>
      <c r="AK125" s="82"/>
      <c r="AL125" s="83"/>
      <c r="AM125" s="82"/>
      <c r="AN125" s="82"/>
      <c r="AO125" s="81"/>
      <c r="AP125" s="82"/>
      <c r="AQ125" s="82"/>
      <c r="AR125" s="82"/>
      <c r="AS125" s="81"/>
      <c r="AT125" s="82"/>
      <c r="AU125" s="81"/>
      <c r="AV125" s="82"/>
      <c r="AW125" s="82"/>
      <c r="AX125" s="84"/>
    </row>
    <row r="126" spans="1:50" x14ac:dyDescent="0.2">
      <c r="A126" s="199" t="s">
        <v>255</v>
      </c>
      <c r="B126" s="87"/>
      <c r="C126" s="87"/>
      <c r="D126" s="88"/>
      <c r="E126" s="89"/>
      <c r="F126" s="88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8"/>
      <c r="T126" s="89"/>
      <c r="U126" s="88"/>
      <c r="V126" s="89"/>
      <c r="W126" s="87"/>
      <c r="X126" s="87"/>
      <c r="Y126" s="87"/>
      <c r="Z126" s="87"/>
      <c r="AA126" s="87"/>
      <c r="AB126" s="87"/>
      <c r="AC126" s="88"/>
      <c r="AD126" s="89"/>
      <c r="AE126" s="89"/>
      <c r="AF126" s="89"/>
      <c r="AG126" s="89"/>
      <c r="AH126" s="90"/>
      <c r="AI126" s="89"/>
      <c r="AJ126" s="90"/>
      <c r="AK126" s="89"/>
      <c r="AL126" s="90"/>
      <c r="AM126" s="89"/>
      <c r="AN126" s="89"/>
      <c r="AO126" s="88"/>
      <c r="AP126" s="89"/>
      <c r="AQ126" s="89"/>
      <c r="AR126" s="89"/>
      <c r="AS126" s="88"/>
      <c r="AT126" s="89"/>
      <c r="AU126" s="88"/>
      <c r="AV126" s="89"/>
      <c r="AW126" s="89"/>
      <c r="AX126" s="91"/>
    </row>
    <row r="127" spans="1:50" s="206" customFormat="1" x14ac:dyDescent="0.2">
      <c r="A127" s="200" t="s">
        <v>256</v>
      </c>
      <c r="B127" s="201"/>
      <c r="C127" s="201"/>
      <c r="D127" s="202"/>
      <c r="E127" s="203"/>
      <c r="F127" s="202"/>
      <c r="G127" s="203"/>
      <c r="H127" s="202"/>
      <c r="I127" s="203"/>
      <c r="J127" s="203"/>
      <c r="K127" s="203"/>
      <c r="L127" s="203"/>
      <c r="M127" s="203"/>
      <c r="N127" s="203"/>
      <c r="O127" s="202"/>
      <c r="P127" s="203"/>
      <c r="Q127" s="203"/>
      <c r="R127" s="203"/>
      <c r="S127" s="202"/>
      <c r="T127" s="203"/>
      <c r="U127" s="202"/>
      <c r="V127" s="203"/>
      <c r="W127" s="201"/>
      <c r="X127" s="201"/>
      <c r="Y127" s="201"/>
      <c r="Z127" s="201"/>
      <c r="AA127" s="201"/>
      <c r="AB127" s="201"/>
      <c r="AC127" s="202"/>
      <c r="AD127" s="203"/>
      <c r="AE127" s="203"/>
      <c r="AF127" s="203"/>
      <c r="AG127" s="203"/>
      <c r="AH127" s="204"/>
      <c r="AI127" s="203"/>
      <c r="AJ127" s="204"/>
      <c r="AK127" s="203"/>
      <c r="AL127" s="204"/>
      <c r="AM127" s="203"/>
      <c r="AN127" s="203"/>
      <c r="AO127" s="202"/>
      <c r="AP127" s="203"/>
      <c r="AQ127" s="203"/>
      <c r="AR127" s="203"/>
      <c r="AS127" s="202"/>
      <c r="AT127" s="203"/>
      <c r="AU127" s="202"/>
      <c r="AV127" s="203"/>
      <c r="AW127" s="203"/>
      <c r="AX127" s="205"/>
    </row>
    <row r="128" spans="1:50" s="206" customFormat="1" x14ac:dyDescent="0.2">
      <c r="A128" s="207" t="s">
        <v>257</v>
      </c>
      <c r="B128" s="201"/>
      <c r="C128" s="201"/>
      <c r="D128" s="202"/>
      <c r="E128" s="203"/>
      <c r="F128" s="202"/>
      <c r="G128" s="203"/>
      <c r="H128" s="202"/>
      <c r="I128" s="203"/>
      <c r="J128" s="203"/>
      <c r="K128" s="203"/>
      <c r="L128" s="203"/>
      <c r="M128" s="203"/>
      <c r="N128" s="203"/>
      <c r="O128" s="202"/>
      <c r="P128" s="203"/>
      <c r="Q128" s="203"/>
      <c r="R128" s="203"/>
      <c r="S128" s="202"/>
      <c r="T128" s="203"/>
      <c r="U128" s="202"/>
      <c r="V128" s="203"/>
      <c r="W128" s="201"/>
      <c r="X128" s="201"/>
      <c r="Y128" s="201"/>
      <c r="Z128" s="201"/>
      <c r="AA128" s="201"/>
      <c r="AB128" s="201"/>
      <c r="AC128" s="202"/>
      <c r="AD128" s="203"/>
      <c r="AE128" s="203"/>
      <c r="AF128" s="203"/>
      <c r="AG128" s="203"/>
      <c r="AH128" s="204"/>
      <c r="AI128" s="203"/>
      <c r="AJ128" s="204"/>
      <c r="AK128" s="203"/>
      <c r="AL128" s="204"/>
      <c r="AM128" s="203"/>
      <c r="AN128" s="203"/>
      <c r="AO128" s="202"/>
      <c r="AP128" s="203"/>
      <c r="AQ128" s="203"/>
      <c r="AR128" s="203"/>
      <c r="AS128" s="202"/>
      <c r="AT128" s="203"/>
      <c r="AU128" s="202"/>
      <c r="AV128" s="203"/>
      <c r="AW128" s="203"/>
      <c r="AX128" s="205"/>
    </row>
    <row r="129" spans="1:50" s="206" customFormat="1" x14ac:dyDescent="0.2">
      <c r="A129" s="208" t="s">
        <v>258</v>
      </c>
      <c r="B129" s="201"/>
      <c r="C129" s="201"/>
      <c r="D129" s="202"/>
      <c r="E129" s="203"/>
      <c r="F129" s="202"/>
      <c r="G129" s="203"/>
      <c r="H129" s="202"/>
      <c r="I129" s="203"/>
      <c r="J129" s="203"/>
      <c r="K129" s="203"/>
      <c r="L129" s="203"/>
      <c r="M129" s="203"/>
      <c r="N129" s="203"/>
      <c r="O129" s="202"/>
      <c r="P129" s="203"/>
      <c r="Q129" s="203"/>
      <c r="R129" s="203"/>
      <c r="S129" s="202"/>
      <c r="T129" s="203"/>
      <c r="U129" s="202"/>
      <c r="V129" s="203"/>
      <c r="W129" s="201"/>
      <c r="X129" s="201"/>
      <c r="Y129" s="201"/>
      <c r="Z129" s="201"/>
      <c r="AA129" s="201"/>
      <c r="AB129" s="201"/>
      <c r="AC129" s="202"/>
      <c r="AD129" s="203"/>
      <c r="AE129" s="203"/>
      <c r="AF129" s="203"/>
      <c r="AG129" s="203"/>
      <c r="AH129" s="204"/>
      <c r="AI129" s="203"/>
      <c r="AJ129" s="204"/>
      <c r="AK129" s="203"/>
      <c r="AL129" s="204"/>
      <c r="AM129" s="203"/>
      <c r="AN129" s="203"/>
      <c r="AO129" s="202"/>
      <c r="AP129" s="203"/>
      <c r="AQ129" s="203"/>
      <c r="AR129" s="203"/>
      <c r="AS129" s="202"/>
      <c r="AT129" s="203"/>
      <c r="AU129" s="202"/>
      <c r="AV129" s="203"/>
      <c r="AW129" s="203"/>
      <c r="AX129" s="205"/>
    </row>
    <row r="130" spans="1:50" s="86" customFormat="1" x14ac:dyDescent="0.2">
      <c r="A130" s="198"/>
      <c r="B130" s="87"/>
      <c r="C130" s="87"/>
      <c r="D130" s="88"/>
      <c r="E130" s="89"/>
      <c r="F130" s="88"/>
      <c r="G130" s="89"/>
      <c r="H130" s="88"/>
      <c r="I130" s="89"/>
      <c r="J130" s="89"/>
      <c r="K130" s="89"/>
      <c r="L130" s="89"/>
      <c r="M130" s="89"/>
      <c r="N130" s="89"/>
      <c r="O130" s="88"/>
      <c r="P130" s="89"/>
      <c r="Q130" s="89"/>
      <c r="R130" s="89"/>
      <c r="S130" s="88"/>
      <c r="T130" s="89"/>
      <c r="U130" s="88"/>
      <c r="V130" s="89"/>
      <c r="W130" s="87"/>
      <c r="X130" s="87"/>
      <c r="Y130" s="87"/>
      <c r="Z130" s="87"/>
      <c r="AA130" s="87"/>
      <c r="AB130" s="87"/>
      <c r="AC130" s="88"/>
      <c r="AD130" s="89"/>
      <c r="AE130" s="89"/>
      <c r="AF130" s="89"/>
      <c r="AG130" s="89"/>
      <c r="AH130" s="90"/>
      <c r="AI130" s="89"/>
      <c r="AJ130" s="90"/>
      <c r="AK130" s="89"/>
      <c r="AL130" s="90"/>
      <c r="AM130" s="89"/>
      <c r="AN130" s="89"/>
      <c r="AO130" s="88"/>
      <c r="AP130" s="89"/>
      <c r="AQ130" s="89"/>
      <c r="AR130" s="89"/>
      <c r="AS130" s="88"/>
      <c r="AT130" s="89"/>
      <c r="AU130" s="88"/>
      <c r="AV130" s="89"/>
      <c r="AW130" s="89"/>
      <c r="AX130" s="91"/>
    </row>
    <row r="131" spans="1:50" s="86" customFormat="1" x14ac:dyDescent="0.2">
      <c r="A131" s="92" t="s">
        <v>191</v>
      </c>
      <c r="B131" s="93"/>
      <c r="C131" s="94"/>
      <c r="D131" s="95"/>
      <c r="E131" s="96"/>
      <c r="F131" s="95"/>
      <c r="G131" s="96"/>
      <c r="H131" s="95"/>
      <c r="I131" s="96"/>
      <c r="J131" s="96"/>
      <c r="K131" s="96"/>
      <c r="L131" s="96"/>
      <c r="M131" s="96"/>
      <c r="N131" s="96"/>
      <c r="O131" s="95"/>
      <c r="P131" s="96"/>
      <c r="Q131" s="96"/>
      <c r="R131" s="96"/>
      <c r="S131" s="95"/>
      <c r="T131" s="96"/>
      <c r="U131" s="95"/>
      <c r="V131" s="96"/>
      <c r="W131" s="93"/>
      <c r="X131" s="93"/>
      <c r="Y131" s="93"/>
      <c r="Z131" s="93"/>
      <c r="AA131" s="93"/>
      <c r="AB131" s="93"/>
      <c r="AC131" s="95"/>
      <c r="AD131" s="96"/>
      <c r="AE131" s="96"/>
      <c r="AF131" s="96"/>
      <c r="AG131" s="96"/>
      <c r="AH131" s="97"/>
      <c r="AI131" s="96"/>
      <c r="AJ131" s="97"/>
      <c r="AK131" s="96"/>
      <c r="AL131" s="97"/>
      <c r="AM131" s="96"/>
      <c r="AN131" s="96"/>
      <c r="AO131" s="95"/>
      <c r="AP131" s="96"/>
      <c r="AQ131" s="96"/>
      <c r="AR131" s="96"/>
      <c r="AS131" s="95"/>
      <c r="AT131" s="96"/>
      <c r="AU131" s="95"/>
      <c r="AV131" s="96"/>
      <c r="AW131" s="96"/>
      <c r="AX131" s="98"/>
    </row>
    <row r="132" spans="1:50" x14ac:dyDescent="0.2">
      <c r="A132" s="99" t="s">
        <v>195</v>
      </c>
      <c r="B132" s="100"/>
      <c r="C132" s="100"/>
      <c r="D132" s="100"/>
      <c r="E132" s="100"/>
      <c r="F132" s="115"/>
      <c r="G132" s="100"/>
      <c r="H132" s="115"/>
      <c r="I132" s="100"/>
      <c r="J132" s="100"/>
      <c r="K132" s="100"/>
      <c r="L132" s="100"/>
      <c r="M132" s="100"/>
      <c r="N132" s="100"/>
      <c r="O132" s="115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1"/>
      <c r="AI132" s="100"/>
      <c r="AJ132" s="101"/>
      <c r="AK132" s="100"/>
      <c r="AL132" s="209"/>
      <c r="AM132" s="100"/>
      <c r="AN132" s="100"/>
      <c r="AO132" s="115"/>
      <c r="AP132" s="100"/>
      <c r="AQ132" s="100"/>
      <c r="AR132" s="100"/>
      <c r="AS132" s="115"/>
      <c r="AT132" s="100"/>
      <c r="AU132" s="115"/>
      <c r="AV132" s="210"/>
      <c r="AW132" s="100"/>
      <c r="AX132" s="102"/>
    </row>
    <row r="133" spans="1:50" x14ac:dyDescent="0.2">
      <c r="A133" s="211"/>
      <c r="B133" s="212"/>
      <c r="C133" s="213"/>
      <c r="D133" s="214"/>
      <c r="E133" s="215"/>
      <c r="F133" s="214"/>
      <c r="G133" s="215"/>
      <c r="H133" s="214"/>
      <c r="I133" s="215"/>
      <c r="J133" s="215"/>
      <c r="K133" s="215"/>
      <c r="L133" s="215"/>
      <c r="M133" s="215"/>
      <c r="N133" s="215"/>
      <c r="O133" s="214"/>
      <c r="P133" s="215"/>
      <c r="Q133" s="215"/>
      <c r="R133" s="215"/>
      <c r="S133" s="214"/>
      <c r="T133" s="215"/>
      <c r="U133" s="214"/>
      <c r="V133" s="215"/>
      <c r="W133" s="212"/>
      <c r="X133" s="212"/>
      <c r="Y133" s="212"/>
      <c r="Z133" s="212"/>
      <c r="AA133" s="212"/>
      <c r="AB133" s="212"/>
      <c r="AC133" s="214"/>
      <c r="AD133" s="215"/>
      <c r="AE133" s="215"/>
      <c r="AF133" s="215"/>
      <c r="AG133" s="215"/>
      <c r="AH133" s="216"/>
      <c r="AI133" s="215"/>
      <c r="AJ133" s="216"/>
      <c r="AK133" s="215"/>
      <c r="AL133" s="216"/>
      <c r="AM133" s="215"/>
      <c r="AN133" s="215"/>
      <c r="AO133" s="214"/>
      <c r="AP133" s="215"/>
      <c r="AQ133" s="215"/>
      <c r="AR133" s="215"/>
      <c r="AS133" s="214"/>
      <c r="AT133" s="215"/>
      <c r="AU133" s="214"/>
      <c r="AV133" s="215"/>
      <c r="AW133" s="215"/>
      <c r="AX133" s="217"/>
    </row>
    <row r="134" spans="1:50" x14ac:dyDescent="0.2">
      <c r="A134" s="92" t="s">
        <v>197</v>
      </c>
      <c r="B134" s="93"/>
      <c r="C134" s="94"/>
      <c r="D134" s="95"/>
      <c r="E134" s="96"/>
      <c r="F134" s="95"/>
      <c r="G134" s="96"/>
      <c r="H134" s="95"/>
      <c r="I134" s="96"/>
      <c r="J134" s="96"/>
      <c r="K134" s="96"/>
      <c r="L134" s="96"/>
      <c r="M134" s="96"/>
      <c r="N134" s="96"/>
      <c r="O134" s="95"/>
      <c r="P134" s="96"/>
      <c r="Q134" s="96"/>
      <c r="R134" s="96"/>
      <c r="S134" s="95"/>
      <c r="T134" s="96"/>
      <c r="U134" s="95"/>
      <c r="V134" s="96"/>
      <c r="W134" s="93"/>
      <c r="X134" s="93"/>
      <c r="Y134" s="93"/>
      <c r="Z134" s="93"/>
      <c r="AA134" s="93"/>
      <c r="AB134" s="93"/>
      <c r="AC134" s="95"/>
      <c r="AD134" s="96"/>
      <c r="AE134" s="96"/>
      <c r="AF134" s="96"/>
      <c r="AG134" s="96"/>
      <c r="AH134" s="97"/>
      <c r="AI134" s="96"/>
      <c r="AJ134" s="97"/>
      <c r="AK134" s="96"/>
      <c r="AL134" s="97"/>
      <c r="AM134" s="96"/>
      <c r="AN134" s="96"/>
      <c r="AO134" s="95"/>
      <c r="AP134" s="96"/>
      <c r="AQ134" s="96"/>
      <c r="AR134" s="96"/>
      <c r="AS134" s="95"/>
      <c r="AT134" s="96"/>
      <c r="AU134" s="95"/>
      <c r="AV134" s="96"/>
      <c r="AW134" s="96"/>
      <c r="AX134" s="98"/>
    </row>
    <row r="135" spans="1:50" x14ac:dyDescent="0.2">
      <c r="A135" s="99" t="s">
        <v>198</v>
      </c>
      <c r="B135" s="100"/>
      <c r="C135" s="100"/>
      <c r="D135" s="100"/>
      <c r="E135" s="100"/>
      <c r="F135" s="115"/>
      <c r="G135" s="100"/>
      <c r="H135" s="115"/>
      <c r="I135" s="100"/>
      <c r="J135" s="100"/>
      <c r="K135" s="100"/>
      <c r="L135" s="100"/>
      <c r="M135" s="100"/>
      <c r="N135" s="100"/>
      <c r="O135" s="115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0"/>
      <c r="AJ135" s="101"/>
      <c r="AK135" s="100"/>
      <c r="AL135" s="209"/>
      <c r="AM135" s="100"/>
      <c r="AN135" s="100"/>
      <c r="AO135" s="115"/>
      <c r="AP135" s="100"/>
      <c r="AQ135" s="100"/>
      <c r="AR135" s="100"/>
      <c r="AS135" s="115"/>
      <c r="AT135" s="100"/>
      <c r="AU135" s="115"/>
      <c r="AV135" s="210"/>
      <c r="AW135" s="100"/>
      <c r="AX135" s="102"/>
    </row>
    <row r="136" spans="1:50" x14ac:dyDescent="0.2">
      <c r="A136" s="99" t="s">
        <v>199</v>
      </c>
      <c r="B136" s="100"/>
      <c r="C136" s="100"/>
      <c r="D136" s="100"/>
      <c r="E136" s="100"/>
      <c r="F136" s="115"/>
      <c r="G136" s="100"/>
      <c r="H136" s="115"/>
      <c r="I136" s="100"/>
      <c r="J136" s="100"/>
      <c r="K136" s="100"/>
      <c r="L136" s="100"/>
      <c r="M136" s="100"/>
      <c r="N136" s="100"/>
      <c r="O136" s="115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0"/>
      <c r="AJ136" s="101"/>
      <c r="AK136" s="100"/>
      <c r="AL136" s="209"/>
      <c r="AM136" s="100"/>
      <c r="AN136" s="100"/>
      <c r="AO136" s="115"/>
      <c r="AP136" s="100"/>
      <c r="AQ136" s="100"/>
      <c r="AR136" s="100"/>
      <c r="AS136" s="115"/>
      <c r="AT136" s="100"/>
      <c r="AU136" s="115"/>
      <c r="AV136" s="210"/>
      <c r="AW136" s="100"/>
      <c r="AX136" s="102"/>
    </row>
    <row r="137" spans="1:50" x14ac:dyDescent="0.2">
      <c r="A137" s="99" t="s">
        <v>200</v>
      </c>
      <c r="B137" s="100"/>
      <c r="C137" s="100"/>
      <c r="D137" s="100"/>
      <c r="E137" s="100"/>
      <c r="F137" s="115"/>
      <c r="G137" s="100"/>
      <c r="H137" s="115"/>
      <c r="I137" s="100"/>
      <c r="J137" s="100"/>
      <c r="K137" s="100"/>
      <c r="L137" s="100"/>
      <c r="M137" s="100"/>
      <c r="N137" s="100"/>
      <c r="O137" s="115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100"/>
      <c r="AJ137" s="101"/>
      <c r="AK137" s="100"/>
      <c r="AL137" s="209"/>
      <c r="AM137" s="100"/>
      <c r="AN137" s="100"/>
      <c r="AO137" s="115"/>
      <c r="AP137" s="100"/>
      <c r="AQ137" s="100"/>
      <c r="AR137" s="100"/>
      <c r="AS137" s="115"/>
      <c r="AT137" s="100"/>
      <c r="AU137" s="115"/>
      <c r="AV137" s="210"/>
      <c r="AW137" s="100"/>
      <c r="AX137" s="102"/>
    </row>
    <row r="138" spans="1:50" x14ac:dyDescent="0.2">
      <c r="A138" s="99" t="s">
        <v>201</v>
      </c>
      <c r="B138" s="100"/>
      <c r="C138" s="100"/>
      <c r="D138" s="100"/>
      <c r="E138" s="100"/>
      <c r="F138" s="115"/>
      <c r="G138" s="100"/>
      <c r="H138" s="115"/>
      <c r="I138" s="100"/>
      <c r="J138" s="100"/>
      <c r="K138" s="100"/>
      <c r="L138" s="100"/>
      <c r="M138" s="100"/>
      <c r="N138" s="100"/>
      <c r="O138" s="115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100"/>
      <c r="AJ138" s="101"/>
      <c r="AK138" s="100"/>
      <c r="AL138" s="209"/>
      <c r="AM138" s="100"/>
      <c r="AN138" s="100"/>
      <c r="AO138" s="115"/>
      <c r="AP138" s="100"/>
      <c r="AQ138" s="100"/>
      <c r="AR138" s="100"/>
      <c r="AS138" s="115"/>
      <c r="AT138" s="100"/>
      <c r="AU138" s="115"/>
      <c r="AV138" s="210"/>
      <c r="AW138" s="100"/>
      <c r="AX138" s="102"/>
    </row>
    <row r="139" spans="1:50" x14ac:dyDescent="0.2">
      <c r="A139" s="99" t="s">
        <v>202</v>
      </c>
      <c r="B139" s="100"/>
      <c r="C139" s="100"/>
      <c r="D139" s="100"/>
      <c r="E139" s="100"/>
      <c r="F139" s="115"/>
      <c r="G139" s="100"/>
      <c r="H139" s="115"/>
      <c r="I139" s="100"/>
      <c r="J139" s="100"/>
      <c r="K139" s="100"/>
      <c r="L139" s="100"/>
      <c r="M139" s="100"/>
      <c r="N139" s="100"/>
      <c r="O139" s="115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100"/>
      <c r="AJ139" s="101"/>
      <c r="AK139" s="100"/>
      <c r="AL139" s="209"/>
      <c r="AM139" s="100"/>
      <c r="AN139" s="100"/>
      <c r="AO139" s="115"/>
      <c r="AP139" s="100"/>
      <c r="AQ139" s="100"/>
      <c r="AR139" s="100"/>
      <c r="AS139" s="115"/>
      <c r="AT139" s="100"/>
      <c r="AU139" s="115"/>
      <c r="AV139" s="210"/>
      <c r="AW139" s="100"/>
      <c r="AX139" s="102"/>
    </row>
    <row r="140" spans="1:50" x14ac:dyDescent="0.2">
      <c r="A140" s="103"/>
      <c r="B140" s="104"/>
      <c r="C140" s="105"/>
      <c r="D140" s="106"/>
      <c r="E140" s="107"/>
      <c r="F140" s="106"/>
      <c r="G140" s="107"/>
      <c r="H140" s="106"/>
      <c r="I140" s="107"/>
      <c r="J140" s="107"/>
      <c r="K140" s="107"/>
      <c r="L140" s="107"/>
      <c r="M140" s="107"/>
      <c r="N140" s="107"/>
      <c r="O140" s="106"/>
      <c r="P140" s="107"/>
      <c r="Q140" s="107"/>
      <c r="R140" s="107"/>
      <c r="S140" s="106"/>
      <c r="T140" s="107"/>
      <c r="U140" s="106"/>
      <c r="V140" s="107"/>
      <c r="W140" s="104"/>
      <c r="X140" s="104"/>
      <c r="Y140" s="104"/>
      <c r="Z140" s="104"/>
      <c r="AA140" s="104"/>
      <c r="AB140" s="104"/>
      <c r="AC140" s="106"/>
      <c r="AD140" s="107"/>
      <c r="AE140" s="107"/>
      <c r="AF140" s="107"/>
      <c r="AG140" s="107"/>
      <c r="AH140" s="108"/>
      <c r="AI140" s="107"/>
      <c r="AJ140" s="108"/>
      <c r="AK140" s="107"/>
      <c r="AL140" s="108"/>
      <c r="AM140" s="107"/>
      <c r="AN140" s="107"/>
      <c r="AO140" s="106"/>
      <c r="AP140" s="107"/>
      <c r="AQ140" s="107"/>
      <c r="AR140" s="107"/>
      <c r="AS140" s="106"/>
      <c r="AT140" s="107"/>
      <c r="AU140" s="106"/>
      <c r="AV140" s="107"/>
      <c r="AW140" s="107"/>
      <c r="AX140" s="109"/>
    </row>
    <row r="141" spans="1:50" x14ac:dyDescent="0.2">
      <c r="B141" s="111"/>
      <c r="C141" s="80"/>
      <c r="D141" s="81"/>
      <c r="E141" s="82"/>
      <c r="F141" s="81"/>
      <c r="G141" s="82"/>
      <c r="H141" s="81"/>
      <c r="I141" s="82"/>
      <c r="J141" s="82"/>
      <c r="K141" s="82"/>
      <c r="L141" s="82"/>
      <c r="M141" s="82"/>
      <c r="N141" s="82"/>
      <c r="O141" s="81"/>
      <c r="P141" s="82"/>
      <c r="Q141" s="82"/>
      <c r="R141" s="82"/>
      <c r="S141" s="218"/>
      <c r="T141" s="219"/>
      <c r="U141" s="218"/>
      <c r="V141" s="219"/>
      <c r="W141" s="80"/>
      <c r="X141" s="80"/>
      <c r="Y141" s="80"/>
      <c r="Z141" s="80"/>
      <c r="AA141" s="80"/>
      <c r="AB141" s="80"/>
      <c r="AC141" s="83"/>
      <c r="AD141" s="82"/>
      <c r="AE141" s="82"/>
      <c r="AF141" s="82"/>
      <c r="AG141" s="82"/>
      <c r="AH141" s="81"/>
      <c r="AI141" s="82"/>
      <c r="AJ141" s="81"/>
      <c r="AK141" s="82"/>
      <c r="AL141" s="83"/>
      <c r="AM141" s="82"/>
      <c r="AN141" s="82"/>
      <c r="AO141" s="81"/>
      <c r="AP141" s="82"/>
      <c r="AQ141" s="82"/>
      <c r="AR141" s="82"/>
      <c r="AS141" s="81"/>
      <c r="AT141" s="82"/>
      <c r="AU141" s="81"/>
      <c r="AV141" s="82"/>
      <c r="AW141" s="82"/>
      <c r="AX141" s="82"/>
    </row>
    <row r="142" spans="1:50" x14ac:dyDescent="0.2">
      <c r="A142" s="4"/>
      <c r="B142" s="4"/>
      <c r="C142" s="112"/>
      <c r="D142" s="220"/>
      <c r="E142" s="221"/>
      <c r="F142" s="220"/>
      <c r="G142" s="221"/>
      <c r="H142" s="220"/>
      <c r="I142" s="221"/>
      <c r="J142" s="221"/>
      <c r="K142" s="221"/>
      <c r="L142" s="221"/>
      <c r="M142" s="221"/>
      <c r="N142" s="221"/>
      <c r="O142" s="220"/>
      <c r="P142" s="222"/>
      <c r="Q142" s="221"/>
      <c r="R142" s="221"/>
      <c r="S142" s="220"/>
      <c r="T142" s="222"/>
      <c r="U142" s="220"/>
      <c r="V142" s="222"/>
      <c r="W142" s="223"/>
      <c r="X142" s="223"/>
      <c r="Y142" s="223"/>
      <c r="Z142" s="223"/>
      <c r="AA142" s="223"/>
      <c r="AB142" s="223"/>
      <c r="AC142" s="220"/>
      <c r="AD142" s="220"/>
      <c r="AE142" s="220"/>
      <c r="AF142" s="220"/>
      <c r="AG142" s="220"/>
      <c r="AH142" s="220"/>
      <c r="AI142" s="224"/>
      <c r="AJ142" s="220"/>
      <c r="AK142" s="224"/>
      <c r="AL142" s="221"/>
      <c r="AM142" s="221"/>
      <c r="AN142" s="220"/>
      <c r="AO142" s="220"/>
      <c r="AP142" s="224"/>
      <c r="AQ142" s="220"/>
      <c r="AR142" s="220"/>
      <c r="AS142" s="220"/>
      <c r="AT142" s="224"/>
      <c r="AU142" s="220"/>
      <c r="AV142" s="222"/>
      <c r="AW142" s="221"/>
      <c r="AX142" s="221"/>
    </row>
    <row r="143" spans="1:50" x14ac:dyDescent="0.2">
      <c r="A143" s="4"/>
      <c r="B143" s="4"/>
      <c r="C143" s="112"/>
      <c r="D143" s="220"/>
      <c r="E143" s="221"/>
      <c r="F143" s="220"/>
      <c r="G143" s="221"/>
      <c r="H143" s="220"/>
      <c r="I143" s="221"/>
      <c r="J143" s="221"/>
      <c r="K143" s="221"/>
      <c r="L143" s="221"/>
      <c r="M143" s="221"/>
      <c r="N143" s="221"/>
      <c r="O143" s="220"/>
      <c r="P143" s="222"/>
      <c r="Q143" s="221"/>
      <c r="R143" s="221"/>
      <c r="S143" s="220"/>
      <c r="T143" s="222"/>
      <c r="U143" s="220"/>
      <c r="V143" s="222"/>
      <c r="W143" s="223"/>
      <c r="X143" s="223"/>
      <c r="Y143" s="223"/>
      <c r="Z143" s="223"/>
      <c r="AA143" s="223"/>
      <c r="AB143" s="223"/>
      <c r="AC143" s="220"/>
      <c r="AD143" s="220"/>
      <c r="AE143" s="220"/>
      <c r="AF143" s="220"/>
      <c r="AG143" s="220"/>
      <c r="AH143" s="220"/>
      <c r="AI143" s="224"/>
      <c r="AJ143" s="220"/>
      <c r="AK143" s="224"/>
      <c r="AL143" s="221"/>
      <c r="AM143" s="221"/>
      <c r="AN143" s="220"/>
      <c r="AO143" s="220"/>
      <c r="AP143" s="224"/>
      <c r="AQ143" s="220"/>
      <c r="AR143" s="220"/>
      <c r="AS143" s="220"/>
      <c r="AT143" s="224"/>
      <c r="AU143" s="220"/>
      <c r="AV143" s="222"/>
      <c r="AW143" s="221"/>
      <c r="AX143" s="221"/>
    </row>
    <row r="144" spans="1:50" x14ac:dyDescent="0.2">
      <c r="A144" s="4"/>
      <c r="B144" s="4"/>
      <c r="C144" s="112"/>
      <c r="D144" s="220"/>
      <c r="E144" s="221"/>
      <c r="F144" s="220"/>
      <c r="G144" s="221"/>
      <c r="H144" s="220"/>
      <c r="I144" s="221"/>
      <c r="J144" s="221"/>
      <c r="K144" s="221"/>
      <c r="L144" s="221"/>
      <c r="M144" s="221"/>
      <c r="N144" s="221"/>
      <c r="O144" s="220"/>
      <c r="P144" s="222"/>
      <c r="Q144" s="221"/>
      <c r="R144" s="221"/>
      <c r="S144" s="220"/>
      <c r="T144" s="222"/>
      <c r="U144" s="220"/>
      <c r="V144" s="222"/>
      <c r="W144" s="223"/>
      <c r="X144" s="223"/>
      <c r="Y144" s="223"/>
      <c r="Z144" s="223"/>
      <c r="AA144" s="223"/>
      <c r="AB144" s="223"/>
      <c r="AC144" s="220"/>
      <c r="AD144" s="220"/>
      <c r="AE144" s="220"/>
      <c r="AF144" s="220"/>
      <c r="AG144" s="220"/>
      <c r="AH144" s="220"/>
      <c r="AI144" s="224"/>
      <c r="AJ144" s="220"/>
      <c r="AK144" s="224"/>
      <c r="AL144" s="221"/>
      <c r="AM144" s="221"/>
      <c r="AN144" s="220"/>
      <c r="AO144" s="220"/>
      <c r="AP144" s="224"/>
      <c r="AQ144" s="220"/>
      <c r="AR144" s="220"/>
      <c r="AS144" s="220"/>
      <c r="AT144" s="224"/>
      <c r="AU144" s="220"/>
      <c r="AV144" s="222"/>
      <c r="AW144" s="221"/>
      <c r="AX144" s="221"/>
    </row>
    <row r="145" spans="1:50" x14ac:dyDescent="0.2">
      <c r="A145" s="4"/>
      <c r="B145" s="4"/>
      <c r="C145" s="112"/>
      <c r="D145" s="220"/>
      <c r="E145" s="221"/>
      <c r="F145" s="220"/>
      <c r="G145" s="221"/>
      <c r="H145" s="220"/>
      <c r="I145" s="221"/>
      <c r="J145" s="221"/>
      <c r="K145" s="221"/>
      <c r="L145" s="221"/>
      <c r="M145" s="221"/>
      <c r="N145" s="221"/>
      <c r="O145" s="220"/>
      <c r="P145" s="222"/>
      <c r="Q145" s="221"/>
      <c r="R145" s="221"/>
      <c r="S145" s="220"/>
      <c r="T145" s="222"/>
      <c r="U145" s="220"/>
      <c r="V145" s="222"/>
      <c r="W145" s="223"/>
      <c r="X145" s="223"/>
      <c r="Y145" s="223"/>
      <c r="Z145" s="223"/>
      <c r="AA145" s="223"/>
      <c r="AB145" s="223"/>
      <c r="AC145" s="220"/>
      <c r="AD145" s="220"/>
      <c r="AE145" s="220"/>
      <c r="AF145" s="220"/>
      <c r="AG145" s="220"/>
      <c r="AH145" s="220"/>
      <c r="AI145" s="224"/>
      <c r="AJ145" s="220"/>
      <c r="AK145" s="224"/>
      <c r="AL145" s="221"/>
      <c r="AM145" s="221"/>
      <c r="AN145" s="220"/>
      <c r="AO145" s="220"/>
      <c r="AP145" s="224"/>
      <c r="AQ145" s="220"/>
      <c r="AR145" s="220"/>
      <c r="AS145" s="220"/>
      <c r="AT145" s="224"/>
      <c r="AU145" s="220"/>
      <c r="AV145" s="222"/>
      <c r="AW145" s="221"/>
      <c r="AX145" s="221"/>
    </row>
    <row r="146" spans="1:50" x14ac:dyDescent="0.2">
      <c r="C146" s="112"/>
    </row>
    <row r="147" spans="1:50" x14ac:dyDescent="0.2">
      <c r="C147" s="112"/>
    </row>
    <row r="148" spans="1:50" x14ac:dyDescent="0.2">
      <c r="C148" s="112"/>
    </row>
    <row r="149" spans="1:50" x14ac:dyDescent="0.2">
      <c r="C149" s="112"/>
    </row>
    <row r="150" spans="1:50" x14ac:dyDescent="0.2">
      <c r="C150" s="112"/>
    </row>
    <row r="151" spans="1:50" x14ac:dyDescent="0.2">
      <c r="C151" s="112"/>
    </row>
    <row r="152" spans="1:50" x14ac:dyDescent="0.2">
      <c r="C152" s="112"/>
    </row>
    <row r="153" spans="1:50" x14ac:dyDescent="0.2">
      <c r="C153" s="112"/>
    </row>
    <row r="154" spans="1:50" x14ac:dyDescent="0.2">
      <c r="C154" s="112"/>
    </row>
    <row r="155" spans="1:50" x14ac:dyDescent="0.2">
      <c r="C155" s="112"/>
    </row>
    <row r="156" spans="1:50" x14ac:dyDescent="0.2">
      <c r="C156" s="112"/>
    </row>
    <row r="157" spans="1:50" x14ac:dyDescent="0.2">
      <c r="C157" s="112"/>
    </row>
    <row r="158" spans="1:50" x14ac:dyDescent="0.2">
      <c r="C158" s="112"/>
    </row>
    <row r="159" spans="1:50" x14ac:dyDescent="0.2">
      <c r="C159" s="112"/>
    </row>
    <row r="160" spans="1:50" x14ac:dyDescent="0.2">
      <c r="C160" s="112"/>
    </row>
    <row r="161" spans="3:3" x14ac:dyDescent="0.2">
      <c r="C161" s="112"/>
    </row>
    <row r="162" spans="3:3" x14ac:dyDescent="0.2">
      <c r="C162" s="112"/>
    </row>
    <row r="163" spans="3:3" x14ac:dyDescent="0.2">
      <c r="C163" s="112"/>
    </row>
    <row r="164" spans="3:3" x14ac:dyDescent="0.2">
      <c r="C164" s="112"/>
    </row>
    <row r="165" spans="3:3" x14ac:dyDescent="0.2">
      <c r="C165" s="112"/>
    </row>
    <row r="166" spans="3:3" x14ac:dyDescent="0.2">
      <c r="C166" s="112"/>
    </row>
    <row r="167" spans="3:3" x14ac:dyDescent="0.2">
      <c r="C167" s="112"/>
    </row>
    <row r="168" spans="3:3" x14ac:dyDescent="0.2">
      <c r="C168" s="112"/>
    </row>
    <row r="169" spans="3:3" x14ac:dyDescent="0.2">
      <c r="C169" s="112"/>
    </row>
    <row r="170" spans="3:3" x14ac:dyDescent="0.2">
      <c r="C170" s="112"/>
    </row>
    <row r="171" spans="3:3" x14ac:dyDescent="0.2">
      <c r="C171" s="112"/>
    </row>
    <row r="172" spans="3:3" x14ac:dyDescent="0.2">
      <c r="C172" s="112"/>
    </row>
    <row r="173" spans="3:3" x14ac:dyDescent="0.2">
      <c r="C173" s="112"/>
    </row>
    <row r="174" spans="3:3" x14ac:dyDescent="0.2">
      <c r="C174" s="112"/>
    </row>
    <row r="175" spans="3:3" x14ac:dyDescent="0.2">
      <c r="C175" s="112"/>
    </row>
    <row r="176" spans="3:3" x14ac:dyDescent="0.2">
      <c r="C176" s="112"/>
    </row>
    <row r="177" spans="3:3" x14ac:dyDescent="0.2">
      <c r="C177" s="112"/>
    </row>
    <row r="178" spans="3:3" x14ac:dyDescent="0.2">
      <c r="C178" s="112"/>
    </row>
    <row r="179" spans="3:3" x14ac:dyDescent="0.2">
      <c r="C179" s="112"/>
    </row>
    <row r="180" spans="3:3" x14ac:dyDescent="0.2">
      <c r="C180" s="112"/>
    </row>
    <row r="181" spans="3:3" x14ac:dyDescent="0.2">
      <c r="C181" s="112"/>
    </row>
    <row r="182" spans="3:3" x14ac:dyDescent="0.2">
      <c r="C182" s="112"/>
    </row>
    <row r="183" spans="3:3" x14ac:dyDescent="0.2">
      <c r="C183" s="112"/>
    </row>
    <row r="184" spans="3:3" x14ac:dyDescent="0.2">
      <c r="C184" s="112"/>
    </row>
    <row r="185" spans="3:3" x14ac:dyDescent="0.2">
      <c r="C185" s="112"/>
    </row>
    <row r="186" spans="3:3" x14ac:dyDescent="0.2">
      <c r="C186" s="112"/>
    </row>
    <row r="187" spans="3:3" x14ac:dyDescent="0.2">
      <c r="C187" s="112"/>
    </row>
    <row r="188" spans="3:3" x14ac:dyDescent="0.2">
      <c r="C188" s="112"/>
    </row>
    <row r="189" spans="3:3" x14ac:dyDescent="0.2">
      <c r="C189" s="112"/>
    </row>
    <row r="190" spans="3:3" x14ac:dyDescent="0.2">
      <c r="C190" s="112"/>
    </row>
    <row r="191" spans="3:3" x14ac:dyDescent="0.2">
      <c r="C191" s="112"/>
    </row>
    <row r="192" spans="3:3" x14ac:dyDescent="0.2">
      <c r="C192" s="112"/>
    </row>
    <row r="193" spans="3:3" x14ac:dyDescent="0.2">
      <c r="C193" s="112"/>
    </row>
    <row r="194" spans="3:3" x14ac:dyDescent="0.2">
      <c r="C194" s="112"/>
    </row>
    <row r="195" spans="3:3" x14ac:dyDescent="0.2">
      <c r="C195" s="112"/>
    </row>
    <row r="196" spans="3:3" x14ac:dyDescent="0.2">
      <c r="C196" s="112"/>
    </row>
    <row r="197" spans="3:3" x14ac:dyDescent="0.2">
      <c r="C197" s="112"/>
    </row>
    <row r="198" spans="3:3" x14ac:dyDescent="0.2">
      <c r="C198" s="112"/>
    </row>
    <row r="199" spans="3:3" x14ac:dyDescent="0.2">
      <c r="C199" s="112"/>
    </row>
    <row r="200" spans="3:3" x14ac:dyDescent="0.2">
      <c r="C200" s="112"/>
    </row>
    <row r="201" spans="3:3" x14ac:dyDescent="0.2">
      <c r="C201" s="112"/>
    </row>
    <row r="202" spans="3:3" x14ac:dyDescent="0.2">
      <c r="C202" s="112"/>
    </row>
    <row r="203" spans="3:3" x14ac:dyDescent="0.2">
      <c r="C203" s="112"/>
    </row>
    <row r="204" spans="3:3" x14ac:dyDescent="0.2">
      <c r="C204" s="112"/>
    </row>
    <row r="205" spans="3:3" x14ac:dyDescent="0.2">
      <c r="C205" s="112"/>
    </row>
    <row r="206" spans="3:3" x14ac:dyDescent="0.2">
      <c r="C206" s="112"/>
    </row>
    <row r="207" spans="3:3" x14ac:dyDescent="0.2">
      <c r="C207" s="112"/>
    </row>
    <row r="208" spans="3:3" x14ac:dyDescent="0.2">
      <c r="C208" s="112"/>
    </row>
    <row r="209" spans="3:3" x14ac:dyDescent="0.2">
      <c r="C209" s="112"/>
    </row>
    <row r="210" spans="3:3" x14ac:dyDescent="0.2">
      <c r="C210" s="112"/>
    </row>
    <row r="211" spans="3:3" x14ac:dyDescent="0.2">
      <c r="C211" s="112"/>
    </row>
    <row r="212" spans="3:3" x14ac:dyDescent="0.2">
      <c r="C212" s="112"/>
    </row>
    <row r="213" spans="3:3" x14ac:dyDescent="0.2">
      <c r="C213" s="112"/>
    </row>
    <row r="214" spans="3:3" x14ac:dyDescent="0.2">
      <c r="C214" s="112"/>
    </row>
    <row r="215" spans="3:3" x14ac:dyDescent="0.2">
      <c r="C215" s="112"/>
    </row>
    <row r="216" spans="3:3" x14ac:dyDescent="0.2">
      <c r="C216" s="112"/>
    </row>
    <row r="217" spans="3:3" x14ac:dyDescent="0.2">
      <c r="C217" s="112"/>
    </row>
    <row r="218" spans="3:3" x14ac:dyDescent="0.2">
      <c r="C218" s="112"/>
    </row>
    <row r="219" spans="3:3" x14ac:dyDescent="0.2">
      <c r="C219" s="112"/>
    </row>
    <row r="220" spans="3:3" x14ac:dyDescent="0.2">
      <c r="C220" s="112"/>
    </row>
    <row r="221" spans="3:3" x14ac:dyDescent="0.2">
      <c r="C221" s="112"/>
    </row>
    <row r="222" spans="3:3" x14ac:dyDescent="0.2">
      <c r="C222" s="112"/>
    </row>
    <row r="223" spans="3:3" x14ac:dyDescent="0.2">
      <c r="C223" s="112"/>
    </row>
    <row r="224" spans="3:3" x14ac:dyDescent="0.2">
      <c r="C224" s="112"/>
    </row>
    <row r="225" spans="3:3" x14ac:dyDescent="0.2">
      <c r="C225" s="112"/>
    </row>
    <row r="226" spans="3:3" x14ac:dyDescent="0.2">
      <c r="C226" s="112"/>
    </row>
    <row r="227" spans="3:3" x14ac:dyDescent="0.2">
      <c r="C227" s="112"/>
    </row>
    <row r="228" spans="3:3" x14ac:dyDescent="0.2">
      <c r="C228" s="112"/>
    </row>
    <row r="229" spans="3:3" x14ac:dyDescent="0.2">
      <c r="C229" s="112"/>
    </row>
    <row r="230" spans="3:3" x14ac:dyDescent="0.2">
      <c r="C230" s="112"/>
    </row>
    <row r="231" spans="3:3" x14ac:dyDescent="0.2">
      <c r="C231" s="112"/>
    </row>
    <row r="232" spans="3:3" x14ac:dyDescent="0.2">
      <c r="C232" s="112"/>
    </row>
    <row r="233" spans="3:3" x14ac:dyDescent="0.2">
      <c r="C233" s="112"/>
    </row>
    <row r="234" spans="3:3" x14ac:dyDescent="0.2">
      <c r="C234" s="112"/>
    </row>
    <row r="235" spans="3:3" x14ac:dyDescent="0.2">
      <c r="C235" s="112"/>
    </row>
    <row r="236" spans="3:3" x14ac:dyDescent="0.2">
      <c r="C236" s="112"/>
    </row>
    <row r="237" spans="3:3" x14ac:dyDescent="0.2">
      <c r="C237" s="112"/>
    </row>
    <row r="238" spans="3:3" x14ac:dyDescent="0.2">
      <c r="C238" s="112"/>
    </row>
    <row r="239" spans="3:3" x14ac:dyDescent="0.2">
      <c r="C239" s="112"/>
    </row>
    <row r="240" spans="3:3" x14ac:dyDescent="0.2">
      <c r="C240" s="112"/>
    </row>
    <row r="241" spans="3:3" x14ac:dyDescent="0.2">
      <c r="C241" s="112"/>
    </row>
    <row r="242" spans="3:3" x14ac:dyDescent="0.2">
      <c r="C242" s="112"/>
    </row>
    <row r="243" spans="3:3" x14ac:dyDescent="0.2">
      <c r="C243" s="112"/>
    </row>
    <row r="244" spans="3:3" x14ac:dyDescent="0.2">
      <c r="C244" s="112"/>
    </row>
    <row r="245" spans="3:3" x14ac:dyDescent="0.2">
      <c r="C245" s="112"/>
    </row>
    <row r="246" spans="3:3" x14ac:dyDescent="0.2">
      <c r="C246" s="112"/>
    </row>
    <row r="247" spans="3:3" x14ac:dyDescent="0.2">
      <c r="C247" s="112"/>
    </row>
    <row r="248" spans="3:3" x14ac:dyDescent="0.2">
      <c r="C248" s="112"/>
    </row>
    <row r="249" spans="3:3" x14ac:dyDescent="0.2">
      <c r="C249" s="112"/>
    </row>
    <row r="250" spans="3:3" x14ac:dyDescent="0.2">
      <c r="C250" s="112"/>
    </row>
    <row r="251" spans="3:3" x14ac:dyDescent="0.2">
      <c r="C251" s="112"/>
    </row>
    <row r="252" spans="3:3" x14ac:dyDescent="0.2">
      <c r="C252" s="112"/>
    </row>
    <row r="253" spans="3:3" x14ac:dyDescent="0.2">
      <c r="C253" s="112"/>
    </row>
    <row r="254" spans="3:3" x14ac:dyDescent="0.2">
      <c r="C254" s="112"/>
    </row>
  </sheetData>
  <sheetProtection password="88B4" sheet="1" objects="1" scenarios="1" formatCells="0" formatColumns="0" formatRows="0"/>
  <sortState ref="A114:AX144">
    <sortCondition ref="A114"/>
  </sortState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2" fitToHeight="6" orientation="landscape" r:id="rId1"/>
  <headerFooter alignWithMargins="0">
    <oddFooter>Page &amp;P of &amp;N</oddFooter>
  </headerFooter>
  <rowBreaks count="2" manualBreakCount="2">
    <brk id="60" max="49" man="1"/>
    <brk id="112" max="49" man="1"/>
  </rowBreaks>
  <colBreaks count="3" manualBreakCount="3">
    <brk id="18" max="173" man="1"/>
    <brk id="28" max="173" man="1"/>
    <brk id="37" max="17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pane ySplit="3" topLeftCell="A4" activePane="bottomLeft" state="frozen"/>
      <selection pane="bottomLeft" activeCell="A4" sqref="A4"/>
    </sheetView>
  </sheetViews>
  <sheetFormatPr defaultColWidth="11.42578125" defaultRowHeight="15" x14ac:dyDescent="0.25"/>
  <cols>
    <col min="1" max="1" width="22.140625" style="149" bestFit="1" customWidth="1"/>
    <col min="2" max="2" width="5.5703125" style="173" bestFit="1" customWidth="1"/>
    <col min="3" max="3" width="8.42578125" style="174" bestFit="1" customWidth="1"/>
    <col min="4" max="4" width="9.7109375" style="174" bestFit="1" customWidth="1"/>
    <col min="5" max="5" width="9.42578125" style="174" bestFit="1" customWidth="1"/>
    <col min="6" max="7" width="7" style="174" bestFit="1" customWidth="1"/>
    <col min="8" max="8" width="8.28515625" style="174" bestFit="1" customWidth="1"/>
    <col min="9" max="9" width="7.7109375" style="174" bestFit="1" customWidth="1"/>
    <col min="10" max="10" width="9.5703125" style="157" customWidth="1"/>
    <col min="11" max="12" width="11.28515625" style="175" bestFit="1" customWidth="1"/>
    <col min="13" max="13" width="11.7109375" style="176" bestFit="1" customWidth="1"/>
    <col min="14" max="14" width="9.7109375" style="177" bestFit="1" customWidth="1"/>
    <col min="15" max="16" width="8.28515625" style="177" bestFit="1" customWidth="1"/>
    <col min="17" max="18" width="10.5703125" style="177" bestFit="1" customWidth="1"/>
    <col min="19" max="16384" width="11.42578125" style="157"/>
  </cols>
  <sheetData>
    <row r="1" spans="1:18" s="149" customFormat="1" ht="45" x14ac:dyDescent="0.25">
      <c r="A1" s="142"/>
      <c r="B1" s="143"/>
      <c r="C1" s="144" t="s">
        <v>208</v>
      </c>
      <c r="D1" s="143">
        <v>3604</v>
      </c>
      <c r="E1" s="143">
        <v>4076</v>
      </c>
      <c r="F1" s="143">
        <v>3620</v>
      </c>
      <c r="G1" s="144" t="s">
        <v>209</v>
      </c>
      <c r="H1" s="143">
        <v>4561</v>
      </c>
      <c r="I1" s="143" t="s">
        <v>210</v>
      </c>
      <c r="J1" s="145" t="s">
        <v>211</v>
      </c>
      <c r="K1" s="146" t="s">
        <v>212</v>
      </c>
      <c r="L1" s="146" t="s">
        <v>213</v>
      </c>
      <c r="M1" s="147" t="s">
        <v>214</v>
      </c>
      <c r="N1" s="148" t="s">
        <v>215</v>
      </c>
      <c r="O1" s="148" t="s">
        <v>216</v>
      </c>
      <c r="P1" s="148" t="s">
        <v>217</v>
      </c>
      <c r="Q1" s="148" t="s">
        <v>218</v>
      </c>
      <c r="R1" s="148" t="s">
        <v>219</v>
      </c>
    </row>
    <row r="2" spans="1:18" s="149" customFormat="1" x14ac:dyDescent="0.25">
      <c r="A2" s="142"/>
      <c r="B2" s="143"/>
      <c r="C2" s="144">
        <v>14</v>
      </c>
      <c r="D2" s="143">
        <v>77</v>
      </c>
      <c r="E2" s="143">
        <v>19.100000000000001</v>
      </c>
      <c r="F2" s="143">
        <v>50</v>
      </c>
      <c r="G2" s="144">
        <v>7.5</v>
      </c>
      <c r="H2" s="143">
        <v>8.9</v>
      </c>
      <c r="I2" s="143"/>
      <c r="J2" s="142"/>
      <c r="K2" s="146"/>
      <c r="L2" s="146"/>
      <c r="M2" s="147"/>
      <c r="N2" s="148"/>
      <c r="O2" s="148"/>
      <c r="P2" s="148"/>
      <c r="Q2" s="148"/>
      <c r="R2" s="148"/>
    </row>
    <row r="3" spans="1:18" s="149" customFormat="1" x14ac:dyDescent="0.25">
      <c r="A3" s="142"/>
      <c r="B3" s="143"/>
      <c r="C3" s="144" t="s">
        <v>220</v>
      </c>
      <c r="D3" s="143" t="s">
        <v>221</v>
      </c>
      <c r="E3" s="143" t="s">
        <v>222</v>
      </c>
      <c r="F3" s="143" t="s">
        <v>223</v>
      </c>
      <c r="G3" s="144"/>
      <c r="H3" s="143" t="s">
        <v>224</v>
      </c>
      <c r="I3" s="143"/>
      <c r="J3" s="142"/>
      <c r="K3" s="146"/>
      <c r="L3" s="146"/>
      <c r="M3" s="147"/>
      <c r="N3" s="148"/>
      <c r="O3" s="148"/>
      <c r="P3" s="148"/>
      <c r="Q3" s="148"/>
      <c r="R3" s="148"/>
    </row>
    <row r="4" spans="1:18" x14ac:dyDescent="0.25">
      <c r="A4" s="150" t="s">
        <v>225</v>
      </c>
      <c r="B4" s="151">
        <v>2016</v>
      </c>
      <c r="C4" s="152">
        <v>11.907999999999999</v>
      </c>
      <c r="D4" s="152">
        <v>16.869</v>
      </c>
      <c r="E4" s="152">
        <v>13.766</v>
      </c>
      <c r="F4" s="152">
        <v>11.351000000000001</v>
      </c>
      <c r="G4" s="152">
        <v>19.234999999999999</v>
      </c>
      <c r="H4" s="152">
        <v>15.875</v>
      </c>
      <c r="I4" s="152"/>
      <c r="J4" s="153"/>
      <c r="K4" s="154"/>
      <c r="L4" s="154"/>
      <c r="M4" s="155"/>
      <c r="N4" s="156"/>
      <c r="O4" s="156"/>
      <c r="P4" s="156"/>
      <c r="Q4" s="156"/>
      <c r="R4" s="156"/>
    </row>
    <row r="5" spans="1:18" x14ac:dyDescent="0.25">
      <c r="A5" s="158" t="s">
        <v>225</v>
      </c>
      <c r="B5" s="159">
        <v>2017</v>
      </c>
      <c r="C5" s="160">
        <v>12.563000000000001</v>
      </c>
      <c r="D5" s="160">
        <v>17.797000000000001</v>
      </c>
      <c r="E5" s="160">
        <v>14.523</v>
      </c>
      <c r="F5" s="160">
        <v>11.975</v>
      </c>
      <c r="G5" s="160">
        <f>G4*1.05</f>
        <v>20.196750000000002</v>
      </c>
      <c r="H5" s="160">
        <v>16.748000000000001</v>
      </c>
      <c r="I5" s="160"/>
      <c r="J5" s="161"/>
      <c r="K5" s="162"/>
      <c r="L5" s="162"/>
      <c r="M5" s="163"/>
      <c r="N5" s="164"/>
      <c r="O5" s="164"/>
      <c r="P5" s="164"/>
      <c r="Q5" s="164"/>
      <c r="R5" s="164"/>
    </row>
    <row r="6" spans="1:18" x14ac:dyDescent="0.25">
      <c r="A6" s="150" t="s">
        <v>226</v>
      </c>
      <c r="B6" s="151">
        <v>2016</v>
      </c>
      <c r="C6" s="152"/>
      <c r="D6" s="152"/>
      <c r="E6" s="152"/>
      <c r="F6" s="152"/>
      <c r="G6" s="152"/>
      <c r="H6" s="152"/>
      <c r="I6" s="152"/>
      <c r="J6" s="153"/>
      <c r="K6" s="154"/>
      <c r="L6" s="154"/>
      <c r="M6" s="155"/>
      <c r="N6" s="156"/>
      <c r="O6" s="156"/>
      <c r="P6" s="156"/>
      <c r="Q6" s="156"/>
      <c r="R6" s="156"/>
    </row>
    <row r="7" spans="1:18" x14ac:dyDescent="0.25">
      <c r="A7" s="158" t="s">
        <v>226</v>
      </c>
      <c r="B7" s="159">
        <v>2017</v>
      </c>
      <c r="C7" s="160">
        <v>12.33</v>
      </c>
      <c r="D7" s="160">
        <v>17.53</v>
      </c>
      <c r="E7" s="160">
        <v>14.2</v>
      </c>
      <c r="F7" s="160">
        <v>11.8</v>
      </c>
      <c r="G7" s="160"/>
      <c r="H7" s="160">
        <v>16.52</v>
      </c>
      <c r="I7" s="160"/>
      <c r="J7" s="161"/>
      <c r="K7" s="162"/>
      <c r="L7" s="162"/>
      <c r="M7" s="163"/>
      <c r="N7" s="164"/>
      <c r="O7" s="164"/>
      <c r="P7" s="164"/>
      <c r="Q7" s="164"/>
      <c r="R7" s="164"/>
    </row>
    <row r="8" spans="1:18" x14ac:dyDescent="0.25">
      <c r="A8" s="150" t="s">
        <v>227</v>
      </c>
      <c r="B8" s="151">
        <v>2016</v>
      </c>
      <c r="C8" s="152">
        <v>11.563000000000001</v>
      </c>
      <c r="D8" s="152">
        <v>16.38</v>
      </c>
      <c r="E8" s="152">
        <v>12.993</v>
      </c>
      <c r="F8" s="152">
        <v>11.023</v>
      </c>
      <c r="G8" s="152">
        <v>18.678999999999998</v>
      </c>
      <c r="H8" s="152"/>
      <c r="I8" s="152"/>
      <c r="J8" s="153"/>
      <c r="K8" s="154"/>
      <c r="L8" s="154"/>
      <c r="M8" s="155"/>
      <c r="N8" s="156"/>
      <c r="O8" s="156"/>
      <c r="P8" s="156"/>
      <c r="Q8" s="156"/>
      <c r="R8" s="156"/>
    </row>
    <row r="9" spans="1:18" x14ac:dyDescent="0.25">
      <c r="A9" s="158" t="s">
        <v>227</v>
      </c>
      <c r="B9" s="159">
        <v>2017</v>
      </c>
      <c r="C9" s="160">
        <v>12.199</v>
      </c>
      <c r="D9" s="160">
        <v>17.280999999999999</v>
      </c>
      <c r="E9" s="160">
        <v>13.708</v>
      </c>
      <c r="F9" s="160">
        <v>11.629</v>
      </c>
      <c r="G9" s="160">
        <f>G8*1.055</f>
        <v>19.706344999999999</v>
      </c>
      <c r="H9" s="160">
        <v>15.808</v>
      </c>
      <c r="I9" s="160"/>
      <c r="J9" s="161"/>
      <c r="K9" s="162"/>
      <c r="L9" s="162"/>
      <c r="M9" s="163"/>
      <c r="N9" s="164"/>
      <c r="O9" s="164"/>
      <c r="P9" s="164"/>
      <c r="Q9" s="164"/>
      <c r="R9" s="164"/>
    </row>
    <row r="10" spans="1:18" x14ac:dyDescent="0.25">
      <c r="A10" s="150" t="s">
        <v>228</v>
      </c>
      <c r="B10" s="151">
        <v>2016</v>
      </c>
      <c r="C10" s="152"/>
      <c r="D10" s="152"/>
      <c r="E10" s="152"/>
      <c r="F10" s="152"/>
      <c r="G10" s="152"/>
      <c r="H10" s="152"/>
      <c r="I10" s="152"/>
      <c r="J10" s="153"/>
      <c r="K10" s="154"/>
      <c r="L10" s="154"/>
      <c r="M10" s="155"/>
      <c r="N10" s="156"/>
      <c r="O10" s="156"/>
      <c r="P10" s="156"/>
      <c r="Q10" s="156"/>
      <c r="R10" s="156"/>
    </row>
    <row r="11" spans="1:18" x14ac:dyDescent="0.25">
      <c r="A11" s="158" t="s">
        <v>228</v>
      </c>
      <c r="B11" s="159">
        <v>2017</v>
      </c>
      <c r="C11" s="160">
        <v>12.603999999999999</v>
      </c>
      <c r="D11" s="160">
        <v>17.527000000000001</v>
      </c>
      <c r="E11" s="160">
        <v>13.903</v>
      </c>
      <c r="F11" s="160">
        <v>11.795</v>
      </c>
      <c r="G11" s="160">
        <f>G9</f>
        <v>19.706344999999999</v>
      </c>
      <c r="H11" s="160">
        <v>16.033000000000001</v>
      </c>
      <c r="I11" s="160"/>
      <c r="J11" s="161"/>
      <c r="K11" s="162"/>
      <c r="L11" s="162"/>
      <c r="M11" s="163"/>
      <c r="N11" s="164"/>
      <c r="O11" s="164"/>
      <c r="P11" s="164"/>
      <c r="Q11" s="164"/>
      <c r="R11" s="164"/>
    </row>
    <row r="12" spans="1:18" x14ac:dyDescent="0.25">
      <c r="A12" s="150" t="s">
        <v>229</v>
      </c>
      <c r="B12" s="151">
        <v>2016</v>
      </c>
      <c r="C12" s="152">
        <v>11.71</v>
      </c>
      <c r="D12" s="152">
        <v>16.59</v>
      </c>
      <c r="E12" s="152">
        <v>13.44</v>
      </c>
      <c r="F12" s="152">
        <v>11.18</v>
      </c>
      <c r="G12" s="152">
        <v>18.259</v>
      </c>
      <c r="H12" s="152"/>
      <c r="I12" s="152"/>
      <c r="J12" s="153"/>
      <c r="K12" s="154"/>
      <c r="L12" s="154"/>
      <c r="M12" s="155"/>
      <c r="N12" s="156"/>
      <c r="O12" s="156"/>
      <c r="P12" s="156"/>
      <c r="Q12" s="156"/>
      <c r="R12" s="156"/>
    </row>
    <row r="13" spans="1:18" x14ac:dyDescent="0.25">
      <c r="A13" s="158" t="s">
        <v>229</v>
      </c>
      <c r="B13" s="159">
        <v>2017</v>
      </c>
      <c r="C13" s="160">
        <v>12.34</v>
      </c>
      <c r="D13" s="160">
        <v>17.48</v>
      </c>
      <c r="E13" s="160">
        <v>14.16</v>
      </c>
      <c r="F13" s="160">
        <v>11.78</v>
      </c>
      <c r="G13" s="160"/>
      <c r="H13" s="160">
        <v>16.489999999999998</v>
      </c>
      <c r="I13" s="160"/>
      <c r="J13" s="161"/>
      <c r="K13" s="162"/>
      <c r="L13" s="162"/>
      <c r="M13" s="163"/>
      <c r="N13" s="164"/>
      <c r="O13" s="164"/>
      <c r="P13" s="164"/>
      <c r="Q13" s="164"/>
      <c r="R13" s="164"/>
    </row>
    <row r="14" spans="1:18" x14ac:dyDescent="0.25">
      <c r="A14" s="150" t="s">
        <v>230</v>
      </c>
      <c r="B14" s="151">
        <v>2016</v>
      </c>
      <c r="C14" s="152"/>
      <c r="D14" s="152"/>
      <c r="E14" s="152"/>
      <c r="F14" s="152"/>
      <c r="G14" s="152"/>
      <c r="H14" s="152"/>
      <c r="I14" s="152"/>
      <c r="J14" s="153"/>
      <c r="K14" s="154"/>
      <c r="L14" s="154"/>
      <c r="M14" s="155"/>
      <c r="N14" s="156"/>
      <c r="O14" s="156"/>
      <c r="P14" s="156"/>
      <c r="Q14" s="156"/>
      <c r="R14" s="156"/>
    </row>
    <row r="15" spans="1:18" x14ac:dyDescent="0.25">
      <c r="A15" s="150" t="s">
        <v>231</v>
      </c>
      <c r="B15" s="151">
        <v>2016</v>
      </c>
      <c r="C15" s="152"/>
      <c r="D15" s="152"/>
      <c r="E15" s="152"/>
      <c r="F15" s="152"/>
      <c r="G15" s="152"/>
      <c r="H15" s="152"/>
      <c r="I15" s="152"/>
      <c r="J15" s="153"/>
      <c r="K15" s="154"/>
      <c r="L15" s="154"/>
      <c r="M15" s="155"/>
      <c r="N15" s="156"/>
      <c r="O15" s="156"/>
      <c r="P15" s="156"/>
      <c r="Q15" s="156"/>
      <c r="R15" s="156"/>
    </row>
    <row r="16" spans="1:18" x14ac:dyDescent="0.25">
      <c r="A16" s="150" t="s">
        <v>232</v>
      </c>
      <c r="B16" s="151">
        <v>2016</v>
      </c>
      <c r="C16" s="152"/>
      <c r="D16" s="152"/>
      <c r="E16" s="152"/>
      <c r="F16" s="152"/>
      <c r="G16" s="152"/>
      <c r="H16" s="152"/>
      <c r="I16" s="152"/>
      <c r="J16" s="153"/>
      <c r="K16" s="154">
        <v>13.814</v>
      </c>
      <c r="L16" s="154">
        <v>14.59</v>
      </c>
      <c r="M16" s="155"/>
      <c r="N16" s="156"/>
      <c r="O16" s="156"/>
      <c r="P16" s="156"/>
      <c r="Q16" s="156"/>
      <c r="R16" s="156"/>
    </row>
    <row r="17" spans="1:18" ht="105" x14ac:dyDescent="0.25">
      <c r="A17" s="165" t="s">
        <v>233</v>
      </c>
      <c r="B17" s="151">
        <v>2016</v>
      </c>
      <c r="C17" s="152"/>
      <c r="D17" s="152"/>
      <c r="E17" s="152"/>
      <c r="F17" s="152"/>
      <c r="G17" s="152"/>
      <c r="H17" s="152"/>
      <c r="I17" s="152"/>
      <c r="J17" s="153"/>
      <c r="K17" s="154"/>
      <c r="L17" s="154"/>
      <c r="M17" s="155"/>
      <c r="N17" s="156"/>
      <c r="O17" s="156"/>
      <c r="P17" s="156"/>
      <c r="Q17" s="156"/>
      <c r="R17" s="156"/>
    </row>
    <row r="18" spans="1:18" x14ac:dyDescent="0.25">
      <c r="A18" s="150" t="s">
        <v>234</v>
      </c>
      <c r="B18" s="151">
        <v>2016</v>
      </c>
      <c r="C18" s="152"/>
      <c r="D18" s="152"/>
      <c r="E18" s="152"/>
      <c r="F18" s="152"/>
      <c r="G18" s="152"/>
      <c r="H18" s="152"/>
      <c r="I18" s="152"/>
      <c r="J18" s="153"/>
      <c r="K18" s="154"/>
      <c r="L18" s="154"/>
      <c r="M18" s="155"/>
      <c r="N18" s="156"/>
      <c r="O18" s="156"/>
      <c r="P18" s="156"/>
      <c r="Q18" s="156"/>
      <c r="R18" s="156"/>
    </row>
    <row r="19" spans="1:18" x14ac:dyDescent="0.25">
      <c r="A19" s="150" t="s">
        <v>235</v>
      </c>
      <c r="B19" s="151">
        <v>2016</v>
      </c>
      <c r="C19" s="152"/>
      <c r="D19" s="152"/>
      <c r="E19" s="152"/>
      <c r="F19" s="152"/>
      <c r="G19" s="152"/>
      <c r="H19" s="152"/>
      <c r="I19" s="152"/>
      <c r="J19" s="153"/>
      <c r="K19" s="154"/>
      <c r="L19" s="154"/>
      <c r="M19" s="155"/>
      <c r="N19" s="156"/>
      <c r="O19" s="156"/>
      <c r="P19" s="156"/>
      <c r="Q19" s="156"/>
      <c r="R19" s="156"/>
    </row>
    <row r="20" spans="1:18" x14ac:dyDescent="0.25">
      <c r="A20" s="150" t="s">
        <v>236</v>
      </c>
      <c r="B20" s="151">
        <v>2016</v>
      </c>
      <c r="C20" s="152"/>
      <c r="D20" s="152"/>
      <c r="E20" s="152"/>
      <c r="F20" s="152"/>
      <c r="G20" s="152"/>
      <c r="H20" s="152"/>
      <c r="I20" s="152"/>
      <c r="J20" s="153"/>
      <c r="K20" s="154">
        <v>19.82</v>
      </c>
      <c r="L20" s="154">
        <v>20.93</v>
      </c>
      <c r="M20" s="155"/>
      <c r="N20" s="156"/>
      <c r="O20" s="156"/>
      <c r="P20" s="156"/>
      <c r="Q20" s="156"/>
      <c r="R20" s="156"/>
    </row>
    <row r="21" spans="1:18" ht="105" x14ac:dyDescent="0.25">
      <c r="A21" s="165" t="s">
        <v>237</v>
      </c>
      <c r="B21" s="151">
        <v>2016</v>
      </c>
      <c r="C21" s="152"/>
      <c r="D21" s="152"/>
      <c r="E21" s="152"/>
      <c r="F21" s="152"/>
      <c r="G21" s="152"/>
      <c r="H21" s="152"/>
      <c r="I21" s="152"/>
      <c r="J21" s="153"/>
      <c r="K21" s="154"/>
      <c r="L21" s="154"/>
      <c r="M21" s="155"/>
      <c r="N21" s="156"/>
      <c r="O21" s="156"/>
      <c r="P21" s="156"/>
      <c r="Q21" s="156"/>
      <c r="R21" s="156"/>
    </row>
    <row r="22" spans="1:18" x14ac:dyDescent="0.25">
      <c r="A22" s="158" t="s">
        <v>230</v>
      </c>
      <c r="B22" s="159">
        <v>2017</v>
      </c>
      <c r="C22" s="160">
        <v>11.86</v>
      </c>
      <c r="D22" s="160">
        <v>16.815000000000001</v>
      </c>
      <c r="E22" s="160">
        <v>13.71</v>
      </c>
      <c r="F22" s="160">
        <v>11.311999999999999</v>
      </c>
      <c r="G22" s="160">
        <v>19.187000000000001</v>
      </c>
      <c r="H22" s="160">
        <v>15.831</v>
      </c>
      <c r="I22" s="160"/>
      <c r="J22" s="161"/>
      <c r="K22" s="162"/>
      <c r="L22" s="162"/>
      <c r="M22" s="163"/>
      <c r="N22" s="164"/>
      <c r="O22" s="164"/>
      <c r="P22" s="164"/>
      <c r="Q22" s="164"/>
      <c r="R22" s="164"/>
    </row>
    <row r="23" spans="1:18" x14ac:dyDescent="0.25">
      <c r="A23" s="158" t="s">
        <v>231</v>
      </c>
      <c r="B23" s="159">
        <v>2017</v>
      </c>
      <c r="C23" s="160">
        <v>12.193</v>
      </c>
      <c r="D23" s="160">
        <v>17.286999999999999</v>
      </c>
      <c r="E23" s="160">
        <v>14.099</v>
      </c>
      <c r="F23" s="160">
        <v>11.632</v>
      </c>
      <c r="G23" s="160">
        <v>19.707000000000001</v>
      </c>
      <c r="H23" s="160">
        <v>16.268999999999998</v>
      </c>
      <c r="I23" s="160"/>
      <c r="J23" s="161"/>
      <c r="K23" s="162"/>
      <c r="L23" s="162"/>
      <c r="M23" s="163"/>
      <c r="N23" s="164"/>
      <c r="O23" s="164"/>
      <c r="P23" s="164"/>
      <c r="Q23" s="164"/>
      <c r="R23" s="164"/>
    </row>
    <row r="24" spans="1:18" x14ac:dyDescent="0.25">
      <c r="A24" s="158" t="s">
        <v>232</v>
      </c>
      <c r="B24" s="159">
        <v>2017</v>
      </c>
      <c r="C24" s="160">
        <v>12.193</v>
      </c>
      <c r="D24" s="160">
        <v>17.286999999999999</v>
      </c>
      <c r="E24" s="160">
        <v>14.099</v>
      </c>
      <c r="F24" s="160">
        <v>11.632</v>
      </c>
      <c r="G24" s="160">
        <v>19.707000000000001</v>
      </c>
      <c r="H24" s="160">
        <v>16.268999999999998</v>
      </c>
      <c r="I24" s="160"/>
      <c r="J24" s="161"/>
      <c r="K24" s="162"/>
      <c r="L24" s="162"/>
      <c r="M24" s="163"/>
      <c r="N24" s="164"/>
      <c r="O24" s="164"/>
      <c r="P24" s="164"/>
      <c r="Q24" s="164"/>
      <c r="R24" s="164"/>
    </row>
    <row r="25" spans="1:18" ht="105" x14ac:dyDescent="0.25">
      <c r="A25" s="166" t="s">
        <v>233</v>
      </c>
      <c r="B25" s="159">
        <v>2017</v>
      </c>
      <c r="C25" s="160">
        <v>12.193</v>
      </c>
      <c r="D25" s="160">
        <v>17.286999999999999</v>
      </c>
      <c r="E25" s="160">
        <v>14.099</v>
      </c>
      <c r="F25" s="160">
        <v>11.632</v>
      </c>
      <c r="G25" s="160">
        <v>19.707000000000001</v>
      </c>
      <c r="H25" s="160">
        <v>16.268999999999998</v>
      </c>
      <c r="I25" s="160"/>
      <c r="J25" s="161"/>
      <c r="K25" s="162"/>
      <c r="L25" s="162"/>
      <c r="M25" s="163"/>
      <c r="N25" s="164"/>
      <c r="O25" s="164"/>
      <c r="P25" s="164"/>
      <c r="Q25" s="164"/>
      <c r="R25" s="164"/>
    </row>
    <row r="26" spans="1:18" x14ac:dyDescent="0.25">
      <c r="A26" s="158" t="s">
        <v>234</v>
      </c>
      <c r="B26" s="159">
        <v>2017</v>
      </c>
      <c r="C26" s="160">
        <v>12.62</v>
      </c>
      <c r="D26" s="160">
        <v>17.902999999999999</v>
      </c>
      <c r="E26" s="160">
        <v>14.619</v>
      </c>
      <c r="F26" s="160">
        <v>12.05</v>
      </c>
      <c r="G26" s="160">
        <v>20.413</v>
      </c>
      <c r="H26" s="160">
        <v>16.87</v>
      </c>
      <c r="I26" s="160"/>
      <c r="J26" s="161"/>
      <c r="K26" s="162"/>
      <c r="L26" s="162"/>
      <c r="M26" s="163"/>
      <c r="N26" s="164"/>
      <c r="O26" s="164"/>
      <c r="P26" s="164"/>
      <c r="Q26" s="164"/>
      <c r="R26" s="164"/>
    </row>
    <row r="27" spans="1:18" x14ac:dyDescent="0.25">
      <c r="A27" s="158" t="s">
        <v>235</v>
      </c>
      <c r="B27" s="159">
        <v>2017</v>
      </c>
      <c r="C27" s="160">
        <v>16.2</v>
      </c>
      <c r="D27" s="160">
        <v>22.948</v>
      </c>
      <c r="E27" s="160">
        <v>18.728000000000002</v>
      </c>
      <c r="F27" s="160">
        <v>15.44</v>
      </c>
      <c r="G27" s="160">
        <v>26.187000000000001</v>
      </c>
      <c r="H27" s="160">
        <v>21.6</v>
      </c>
      <c r="I27" s="160"/>
      <c r="J27" s="161"/>
      <c r="K27" s="162"/>
      <c r="L27" s="162"/>
      <c r="M27" s="163"/>
      <c r="N27" s="164"/>
      <c r="O27" s="164"/>
      <c r="P27" s="164"/>
      <c r="Q27" s="164"/>
      <c r="R27" s="164"/>
    </row>
    <row r="28" spans="1:18" x14ac:dyDescent="0.25">
      <c r="A28" s="158" t="s">
        <v>236</v>
      </c>
      <c r="B28" s="159">
        <v>2017</v>
      </c>
      <c r="C28" s="160">
        <v>16.2</v>
      </c>
      <c r="D28" s="160">
        <v>22.948</v>
      </c>
      <c r="E28" s="160">
        <v>18.728000000000002</v>
      </c>
      <c r="F28" s="160">
        <v>15.44</v>
      </c>
      <c r="G28" s="160">
        <v>26.187000000000001</v>
      </c>
      <c r="H28" s="160">
        <v>21.6</v>
      </c>
      <c r="I28" s="160"/>
      <c r="J28" s="161"/>
      <c r="K28" s="162"/>
      <c r="L28" s="162"/>
      <c r="M28" s="163"/>
      <c r="N28" s="164"/>
      <c r="O28" s="164"/>
      <c r="P28" s="164"/>
      <c r="Q28" s="164"/>
      <c r="R28" s="164"/>
    </row>
    <row r="29" spans="1:18" ht="105" x14ac:dyDescent="0.25">
      <c r="A29" s="166" t="s">
        <v>237</v>
      </c>
      <c r="B29" s="159">
        <v>2017</v>
      </c>
      <c r="C29" s="160">
        <v>16.2</v>
      </c>
      <c r="D29" s="160">
        <v>22.948</v>
      </c>
      <c r="E29" s="160">
        <v>14.4</v>
      </c>
      <c r="F29" s="160">
        <v>15.44</v>
      </c>
      <c r="G29" s="160">
        <v>26.187000000000001</v>
      </c>
      <c r="H29" s="160">
        <v>16.600000000000001</v>
      </c>
      <c r="I29" s="160"/>
      <c r="J29" s="161"/>
      <c r="K29" s="162"/>
      <c r="L29" s="162"/>
      <c r="M29" s="163"/>
      <c r="N29" s="164"/>
      <c r="O29" s="164"/>
      <c r="P29" s="164"/>
      <c r="Q29" s="164"/>
      <c r="R29" s="164"/>
    </row>
    <row r="30" spans="1:18" x14ac:dyDescent="0.25">
      <c r="A30" s="150" t="s">
        <v>238</v>
      </c>
      <c r="B30" s="151">
        <v>2016</v>
      </c>
      <c r="C30" s="152">
        <v>11.869</v>
      </c>
      <c r="D30" s="152">
        <v>16.815000000000001</v>
      </c>
      <c r="E30" s="152">
        <v>13.712</v>
      </c>
      <c r="F30" s="152">
        <v>11.311999999999999</v>
      </c>
      <c r="G30" s="152"/>
      <c r="H30" s="152"/>
      <c r="I30" s="152"/>
      <c r="J30" s="153"/>
      <c r="K30" s="154"/>
      <c r="L30" s="154"/>
      <c r="M30" s="155"/>
      <c r="N30" s="156"/>
      <c r="O30" s="156"/>
      <c r="P30" s="156"/>
      <c r="Q30" s="156"/>
      <c r="R30" s="156"/>
    </row>
    <row r="31" spans="1:18" x14ac:dyDescent="0.25">
      <c r="A31" s="158" t="s">
        <v>238</v>
      </c>
      <c r="B31" s="159">
        <v>2017</v>
      </c>
      <c r="C31" s="160">
        <v>12.46</v>
      </c>
      <c r="D31" s="160">
        <v>17.652000000000001</v>
      </c>
      <c r="E31" s="160">
        <v>14.403</v>
      </c>
      <c r="F31" s="160">
        <v>11.877000000000001</v>
      </c>
      <c r="G31" s="160">
        <v>20.146999999999998</v>
      </c>
      <c r="H31" s="160">
        <v>16.62</v>
      </c>
      <c r="I31" s="160"/>
      <c r="J31" s="161"/>
      <c r="K31" s="162"/>
      <c r="L31" s="162"/>
      <c r="M31" s="163"/>
      <c r="N31" s="164"/>
      <c r="O31" s="164"/>
      <c r="P31" s="164"/>
      <c r="Q31" s="164"/>
      <c r="R31" s="164"/>
    </row>
    <row r="32" spans="1:18" x14ac:dyDescent="0.25">
      <c r="A32" s="150" t="s">
        <v>239</v>
      </c>
      <c r="B32" s="151">
        <v>2016</v>
      </c>
      <c r="C32" s="152"/>
      <c r="D32" s="152"/>
      <c r="E32" s="152"/>
      <c r="F32" s="152"/>
      <c r="G32" s="152"/>
      <c r="H32" s="152"/>
      <c r="I32" s="152"/>
      <c r="J32" s="153"/>
      <c r="K32" s="154"/>
      <c r="L32" s="154"/>
      <c r="M32" s="155"/>
      <c r="N32" s="156"/>
      <c r="O32" s="156"/>
      <c r="P32" s="156"/>
      <c r="Q32" s="156"/>
      <c r="R32" s="156"/>
    </row>
    <row r="33" spans="1:18" x14ac:dyDescent="0.25">
      <c r="A33" s="158" t="s">
        <v>239</v>
      </c>
      <c r="B33" s="159">
        <v>2017</v>
      </c>
      <c r="C33" s="160">
        <v>12.824999999999999</v>
      </c>
      <c r="D33" s="160">
        <v>18.167000000000002</v>
      </c>
      <c r="E33" s="160">
        <v>14.826000000000001</v>
      </c>
      <c r="F33" s="160">
        <v>12.225</v>
      </c>
      <c r="G33" s="160"/>
      <c r="H33" s="160">
        <v>17.099</v>
      </c>
      <c r="I33" s="160">
        <v>20.709</v>
      </c>
      <c r="J33" s="161">
        <v>23.216000000000001</v>
      </c>
      <c r="K33" s="162"/>
      <c r="L33" s="162"/>
      <c r="M33" s="163"/>
      <c r="N33" s="164"/>
      <c r="O33" s="164"/>
      <c r="P33" s="164"/>
      <c r="Q33" s="164"/>
      <c r="R33" s="164"/>
    </row>
    <row r="34" spans="1:18" x14ac:dyDescent="0.25">
      <c r="A34" s="150" t="s">
        <v>240</v>
      </c>
      <c r="B34" s="151">
        <v>2016</v>
      </c>
      <c r="C34" s="152"/>
      <c r="D34" s="152"/>
      <c r="E34" s="152"/>
      <c r="F34" s="152"/>
      <c r="G34" s="152"/>
      <c r="H34" s="152"/>
      <c r="I34" s="152"/>
      <c r="J34" s="153"/>
      <c r="K34" s="154"/>
      <c r="L34" s="154"/>
      <c r="M34" s="155"/>
      <c r="N34" s="156"/>
      <c r="O34" s="156"/>
      <c r="P34" s="156"/>
      <c r="Q34" s="156"/>
      <c r="R34" s="156"/>
    </row>
    <row r="35" spans="1:18" x14ac:dyDescent="0.25">
      <c r="A35" s="158" t="s">
        <v>240</v>
      </c>
      <c r="B35" s="159">
        <v>2017</v>
      </c>
      <c r="C35" s="160">
        <v>12.92</v>
      </c>
      <c r="D35" s="160">
        <v>18.36</v>
      </c>
      <c r="E35" s="160">
        <v>14.88</v>
      </c>
      <c r="F35" s="160">
        <v>12.37</v>
      </c>
      <c r="G35" s="160"/>
      <c r="H35" s="160">
        <v>17.309999999999999</v>
      </c>
      <c r="I35" s="160"/>
      <c r="J35" s="161"/>
      <c r="K35" s="162"/>
      <c r="L35" s="162"/>
      <c r="M35" s="163"/>
      <c r="N35" s="164"/>
      <c r="O35" s="164"/>
      <c r="P35" s="164"/>
      <c r="Q35" s="164"/>
      <c r="R35" s="164"/>
    </row>
    <row r="36" spans="1:18" x14ac:dyDescent="0.25">
      <c r="A36" s="150" t="s">
        <v>241</v>
      </c>
      <c r="B36" s="151">
        <v>2016</v>
      </c>
      <c r="C36" s="152"/>
      <c r="D36" s="152"/>
      <c r="E36" s="152"/>
      <c r="F36" s="152"/>
      <c r="G36" s="152"/>
      <c r="H36" s="152"/>
      <c r="I36" s="152"/>
      <c r="J36" s="153"/>
      <c r="K36" s="154"/>
      <c r="L36" s="154"/>
      <c r="M36" s="155"/>
      <c r="N36" s="156"/>
      <c r="O36" s="156"/>
      <c r="P36" s="156"/>
      <c r="Q36" s="156"/>
      <c r="R36" s="156"/>
    </row>
    <row r="37" spans="1:18" x14ac:dyDescent="0.25">
      <c r="A37" s="158" t="s">
        <v>241</v>
      </c>
      <c r="B37" s="159">
        <v>2017</v>
      </c>
      <c r="C37" s="160">
        <v>13.11</v>
      </c>
      <c r="D37" s="160">
        <v>18.57</v>
      </c>
      <c r="E37" s="160">
        <v>15.1</v>
      </c>
      <c r="F37" s="160">
        <v>12.25</v>
      </c>
      <c r="G37" s="160"/>
      <c r="H37" s="160">
        <v>17.489999999999998</v>
      </c>
      <c r="I37" s="160"/>
      <c r="J37" s="161"/>
      <c r="K37" s="162"/>
      <c r="L37" s="162"/>
      <c r="M37" s="163"/>
      <c r="N37" s="164"/>
      <c r="O37" s="164"/>
      <c r="P37" s="164"/>
      <c r="Q37" s="164"/>
      <c r="R37" s="164"/>
    </row>
    <row r="38" spans="1:18" x14ac:dyDescent="0.25">
      <c r="A38" s="150" t="s">
        <v>242</v>
      </c>
      <c r="B38" s="151">
        <v>2016</v>
      </c>
      <c r="C38" s="152"/>
      <c r="D38" s="152"/>
      <c r="E38" s="152"/>
      <c r="F38" s="152"/>
      <c r="G38" s="152"/>
      <c r="H38" s="152"/>
      <c r="I38" s="152"/>
      <c r="J38" s="153"/>
      <c r="K38" s="154"/>
      <c r="L38" s="154"/>
      <c r="M38" s="155"/>
      <c r="N38" s="156"/>
      <c r="O38" s="156"/>
      <c r="P38" s="156"/>
      <c r="Q38" s="156"/>
      <c r="R38" s="156"/>
    </row>
    <row r="39" spans="1:18" x14ac:dyDescent="0.25">
      <c r="A39" s="158" t="s">
        <v>242</v>
      </c>
      <c r="B39" s="159">
        <v>2017</v>
      </c>
      <c r="C39" s="160">
        <v>12.85</v>
      </c>
      <c r="D39" s="160">
        <v>18.2</v>
      </c>
      <c r="E39" s="160">
        <v>14.85</v>
      </c>
      <c r="F39" s="160">
        <v>12.25</v>
      </c>
      <c r="G39" s="160"/>
      <c r="H39" s="160">
        <v>17.13</v>
      </c>
      <c r="I39" s="160"/>
      <c r="J39" s="161"/>
      <c r="K39" s="162"/>
      <c r="L39" s="162"/>
      <c r="M39" s="163"/>
      <c r="N39" s="164"/>
      <c r="O39" s="164"/>
      <c r="P39" s="164"/>
      <c r="Q39" s="164"/>
      <c r="R39" s="164"/>
    </row>
    <row r="40" spans="1:18" x14ac:dyDescent="0.25">
      <c r="A40" s="150" t="s">
        <v>243</v>
      </c>
      <c r="B40" s="151">
        <v>2016</v>
      </c>
      <c r="C40" s="152">
        <v>12.077999999999999</v>
      </c>
      <c r="D40" s="152">
        <v>17.109000000000002</v>
      </c>
      <c r="E40" s="152">
        <v>13.962999999999999</v>
      </c>
      <c r="F40" s="152">
        <v>11.513</v>
      </c>
      <c r="G40" s="152">
        <v>21.864999999999998</v>
      </c>
      <c r="H40" s="152"/>
      <c r="I40" s="152"/>
      <c r="J40" s="153"/>
      <c r="K40" s="154"/>
      <c r="L40" s="154"/>
      <c r="M40" s="155"/>
      <c r="N40" s="156"/>
      <c r="O40" s="156"/>
      <c r="P40" s="156"/>
      <c r="Q40" s="156"/>
      <c r="R40" s="156"/>
    </row>
    <row r="41" spans="1:18" x14ac:dyDescent="0.25">
      <c r="A41" s="158" t="s">
        <v>243</v>
      </c>
      <c r="B41" s="159">
        <v>2017</v>
      </c>
      <c r="C41" s="160">
        <v>12.682</v>
      </c>
      <c r="D41" s="160">
        <v>17.965</v>
      </c>
      <c r="E41" s="160">
        <v>14.661</v>
      </c>
      <c r="F41" s="160">
        <v>12.089</v>
      </c>
      <c r="G41" s="160">
        <v>22.957999999999998</v>
      </c>
      <c r="H41" s="160">
        <v>16.908999999999999</v>
      </c>
      <c r="I41" s="160">
        <v>20.478000000000002</v>
      </c>
      <c r="J41" s="161">
        <v>22.957999999999998</v>
      </c>
      <c r="K41" s="162"/>
      <c r="L41" s="162"/>
      <c r="M41" s="163"/>
      <c r="N41" s="164"/>
      <c r="O41" s="164"/>
      <c r="P41" s="164"/>
      <c r="Q41" s="164"/>
      <c r="R41" s="164"/>
    </row>
    <row r="42" spans="1:18" x14ac:dyDescent="0.25">
      <c r="A42" s="150" t="s">
        <v>244</v>
      </c>
      <c r="B42" s="151">
        <v>2016</v>
      </c>
      <c r="C42" s="152">
        <v>40.631999999999998</v>
      </c>
      <c r="D42" s="152"/>
      <c r="E42" s="152"/>
      <c r="F42" s="152"/>
      <c r="G42" s="152"/>
      <c r="H42" s="152"/>
      <c r="I42" s="152"/>
      <c r="J42" s="153"/>
      <c r="K42" s="167" t="e">
        <v>#DIV/0!</v>
      </c>
      <c r="L42" s="167" t="e">
        <v>#DIV/0!</v>
      </c>
      <c r="M42" s="168"/>
      <c r="N42" s="169"/>
      <c r="O42" s="169"/>
      <c r="P42" s="169"/>
      <c r="Q42" s="169"/>
      <c r="R42" s="169"/>
    </row>
    <row r="43" spans="1:18" x14ac:dyDescent="0.25">
      <c r="A43" s="158" t="s">
        <v>244</v>
      </c>
      <c r="B43" s="159">
        <v>2017</v>
      </c>
      <c r="C43" s="160">
        <v>43.679000000000002</v>
      </c>
      <c r="D43" s="160"/>
      <c r="E43" s="160"/>
      <c r="F43" s="160"/>
      <c r="G43" s="160"/>
      <c r="H43" s="160"/>
      <c r="I43" s="160"/>
      <c r="J43" s="161"/>
      <c r="K43" s="170">
        <v>36.091873900293258</v>
      </c>
      <c r="L43" s="170">
        <v>35.837272353323229</v>
      </c>
      <c r="M43" s="171">
        <v>675330</v>
      </c>
      <c r="N43" s="172">
        <v>155</v>
      </c>
      <c r="O43" s="172">
        <v>282</v>
      </c>
      <c r="P43" s="172">
        <v>267</v>
      </c>
      <c r="Q43" s="172">
        <v>462</v>
      </c>
      <c r="R43" s="172">
        <v>447</v>
      </c>
    </row>
    <row r="44" spans="1:18" x14ac:dyDescent="0.25">
      <c r="A44" s="150" t="s">
        <v>245</v>
      </c>
      <c r="B44" s="151">
        <v>2016</v>
      </c>
      <c r="C44" s="152"/>
      <c r="D44" s="152"/>
      <c r="E44" s="152"/>
      <c r="F44" s="152"/>
      <c r="G44" s="152"/>
      <c r="H44" s="152"/>
      <c r="I44" s="152"/>
      <c r="J44" s="153"/>
      <c r="K44" s="154"/>
      <c r="L44" s="154"/>
      <c r="M44" s="155"/>
      <c r="N44" s="156"/>
      <c r="O44" s="156"/>
      <c r="P44" s="156"/>
      <c r="Q44" s="156"/>
      <c r="R44" s="156"/>
    </row>
    <row r="45" spans="1:18" x14ac:dyDescent="0.25">
      <c r="A45" s="158" t="s">
        <v>245</v>
      </c>
      <c r="B45" s="159">
        <v>2017</v>
      </c>
      <c r="C45" s="160"/>
      <c r="D45" s="160"/>
      <c r="E45" s="160"/>
      <c r="F45" s="160"/>
      <c r="G45" s="160"/>
      <c r="H45" s="160"/>
      <c r="I45" s="160"/>
      <c r="J45" s="161"/>
      <c r="K45" s="162"/>
      <c r="L45" s="162"/>
      <c r="M45" s="163"/>
      <c r="N45" s="164"/>
      <c r="O45" s="164"/>
      <c r="P45" s="164"/>
      <c r="Q45" s="164"/>
      <c r="R45" s="164"/>
    </row>
    <row r="46" spans="1:18" x14ac:dyDescent="0.25">
      <c r="A46" s="150" t="s">
        <v>246</v>
      </c>
      <c r="B46" s="151">
        <v>2016</v>
      </c>
      <c r="C46" s="152">
        <v>30.11</v>
      </c>
      <c r="D46" s="152"/>
      <c r="E46" s="152"/>
      <c r="F46" s="152"/>
      <c r="G46" s="152"/>
      <c r="H46" s="152"/>
      <c r="I46" s="152"/>
      <c r="J46" s="153"/>
      <c r="K46" s="167" t="e">
        <v>#DIV/0!</v>
      </c>
      <c r="L46" s="167" t="e">
        <v>#DIV/0!</v>
      </c>
      <c r="M46" s="168"/>
      <c r="N46" s="169"/>
      <c r="O46" s="169"/>
      <c r="P46" s="169"/>
      <c r="Q46" s="169"/>
      <c r="R46" s="169"/>
    </row>
    <row r="47" spans="1:18" x14ac:dyDescent="0.25">
      <c r="A47" s="158" t="s">
        <v>246</v>
      </c>
      <c r="B47" s="159">
        <v>2017</v>
      </c>
      <c r="C47" s="160">
        <v>32.368000000000002</v>
      </c>
      <c r="D47" s="160"/>
      <c r="E47" s="160"/>
      <c r="F47" s="160"/>
      <c r="G47" s="160"/>
      <c r="H47" s="160"/>
      <c r="I47" s="160"/>
      <c r="J47" s="161"/>
      <c r="K47" s="170">
        <v>31.519839259084847</v>
      </c>
      <c r="L47" s="170">
        <v>43.415918882648235</v>
      </c>
      <c r="M47" s="171">
        <v>675330</v>
      </c>
      <c r="N47" s="172">
        <v>155</v>
      </c>
      <c r="O47" s="172">
        <v>225.6</v>
      </c>
      <c r="P47" s="172">
        <v>213.6</v>
      </c>
      <c r="Q47" s="172">
        <v>369.9</v>
      </c>
      <c r="R47" s="172">
        <v>259.60000000000002</v>
      </c>
    </row>
  </sheetData>
  <sheetProtection password="88B4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2017-01-29T14:17:58Z</cp:lastPrinted>
  <dcterms:created xsi:type="dcterms:W3CDTF">2007-01-02T12:57:15Z</dcterms:created>
  <dcterms:modified xsi:type="dcterms:W3CDTF">2017-01-29T14:18:15Z</dcterms:modified>
</cp:coreProperties>
</file>